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Texte1\Sport\Ju-Jutsu-Verband\Prüfung\"/>
    </mc:Choice>
  </mc:AlternateContent>
  <bookViews>
    <workbookView xWindow="80" yWindow="-20" windowWidth="18320" windowHeight="8640"/>
  </bookViews>
  <sheets>
    <sheet name="Deckblatt" sheetId="4" r:id="rId1"/>
    <sheet name="Liste" sheetId="1" r:id="rId2"/>
    <sheet name="Übersicht" sheetId="5" r:id="rId3"/>
  </sheets>
  <definedNames>
    <definedName name="_6.0Kyu">Übersicht!$AU$4:$AU$12</definedName>
    <definedName name="Auswahl">Übersicht!$AU$4:$AU$13</definedName>
  </definedNames>
  <calcPr calcId="15251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4" i="1"/>
  <c r="W13" i="1"/>
  <c r="W14" i="1"/>
  <c r="W15" i="1"/>
  <c r="W16" i="1"/>
  <c r="W17" i="1"/>
  <c r="W18" i="1"/>
  <c r="W19" i="1"/>
  <c r="W20" i="1"/>
  <c r="W21" i="1"/>
  <c r="W22" i="1"/>
  <c r="W23" i="1"/>
  <c r="W4" i="1"/>
  <c r="W5" i="1"/>
  <c r="W6" i="1"/>
  <c r="W7" i="1"/>
  <c r="W8" i="1"/>
  <c r="W9" i="1"/>
  <c r="W10" i="1"/>
  <c r="W11" i="1"/>
  <c r="W12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J23" i="1"/>
  <c r="J22" i="1"/>
  <c r="J21" i="1"/>
  <c r="J20" i="1"/>
  <c r="J19" i="1"/>
  <c r="J18" i="1"/>
  <c r="J17" i="1"/>
  <c r="J16" i="1"/>
  <c r="J15" i="1"/>
  <c r="J14" i="1"/>
  <c r="J11" i="1"/>
  <c r="J10" i="1"/>
  <c r="J9" i="1"/>
  <c r="J8" i="1"/>
  <c r="AE8" i="1" s="1"/>
  <c r="AG8" i="1" s="1"/>
  <c r="J7" i="1"/>
  <c r="J6" i="1"/>
  <c r="J5" i="1"/>
  <c r="J4" i="1"/>
  <c r="J12" i="1"/>
  <c r="J13" i="1"/>
  <c r="H4" i="1"/>
  <c r="AE4" i="1" s="1"/>
  <c r="AG4" i="1" s="1"/>
  <c r="I4" i="1"/>
  <c r="L4" i="1"/>
  <c r="M4" i="1"/>
  <c r="N4" i="1"/>
  <c r="P4" i="1"/>
  <c r="Q4" i="1"/>
  <c r="Z4" i="1"/>
  <c r="AA4" i="1"/>
  <c r="AB4" i="1"/>
  <c r="AC4" i="1"/>
  <c r="AD4" i="1"/>
  <c r="AF4" i="1"/>
  <c r="H5" i="1"/>
  <c r="I5" i="1"/>
  <c r="L5" i="1"/>
  <c r="M5" i="1"/>
  <c r="N5" i="1"/>
  <c r="AE5" i="1" s="1"/>
  <c r="AG5" i="1" s="1"/>
  <c r="P5" i="1"/>
  <c r="Q5" i="1"/>
  <c r="Z5" i="1"/>
  <c r="AA5" i="1"/>
  <c r="AB5" i="1"/>
  <c r="AC5" i="1"/>
  <c r="AD5" i="1"/>
  <c r="AF5" i="1"/>
  <c r="H6" i="1"/>
  <c r="I6" i="1"/>
  <c r="AE6" i="1" s="1"/>
  <c r="AG6" i="1" s="1"/>
  <c r="L6" i="1"/>
  <c r="M6" i="1"/>
  <c r="N6" i="1"/>
  <c r="P6" i="1"/>
  <c r="Q6" i="1"/>
  <c r="Z6" i="1"/>
  <c r="AA6" i="1"/>
  <c r="AB6" i="1"/>
  <c r="AC6" i="1"/>
  <c r="AD6" i="1"/>
  <c r="AF6" i="1"/>
  <c r="H7" i="1"/>
  <c r="I7" i="1"/>
  <c r="L7" i="1"/>
  <c r="M7" i="1"/>
  <c r="N7" i="1"/>
  <c r="P7" i="1"/>
  <c r="Q7" i="1"/>
  <c r="AE7" i="1" s="1"/>
  <c r="AG7" i="1" s="1"/>
  <c r="Z7" i="1"/>
  <c r="AA7" i="1"/>
  <c r="AB7" i="1"/>
  <c r="AC7" i="1"/>
  <c r="AD7" i="1"/>
  <c r="AF7" i="1"/>
  <c r="H8" i="1"/>
  <c r="I8" i="1"/>
  <c r="L8" i="1"/>
  <c r="M8" i="1"/>
  <c r="N8" i="1"/>
  <c r="P8" i="1"/>
  <c r="Q8" i="1"/>
  <c r="Z8" i="1"/>
  <c r="AA8" i="1"/>
  <c r="AB8" i="1"/>
  <c r="AC8" i="1"/>
  <c r="AD8" i="1"/>
  <c r="AF8" i="1"/>
  <c r="H9" i="1"/>
  <c r="AE9" i="1" s="1"/>
  <c r="AG9" i="1" s="1"/>
  <c r="I9" i="1"/>
  <c r="L9" i="1"/>
  <c r="M9" i="1"/>
  <c r="N9" i="1"/>
  <c r="P9" i="1"/>
  <c r="Q9" i="1"/>
  <c r="Z9" i="1"/>
  <c r="AA9" i="1"/>
  <c r="AB9" i="1"/>
  <c r="AC9" i="1"/>
  <c r="AD9" i="1"/>
  <c r="AF9" i="1"/>
  <c r="H10" i="1"/>
  <c r="I10" i="1"/>
  <c r="AE10" i="1" s="1"/>
  <c r="AG10" i="1" s="1"/>
  <c r="L10" i="1"/>
  <c r="M10" i="1"/>
  <c r="N10" i="1"/>
  <c r="P10" i="1"/>
  <c r="Q10" i="1"/>
  <c r="Z10" i="1"/>
  <c r="AA10" i="1"/>
  <c r="AB10" i="1"/>
  <c r="AC10" i="1"/>
  <c r="AD10" i="1"/>
  <c r="AF10" i="1"/>
  <c r="H11" i="1"/>
  <c r="AE11" i="1" s="1"/>
  <c r="AG11" i="1" s="1"/>
  <c r="I11" i="1"/>
  <c r="L11" i="1"/>
  <c r="M11" i="1"/>
  <c r="N11" i="1"/>
  <c r="P11" i="1"/>
  <c r="Q11" i="1"/>
  <c r="Z11" i="1"/>
  <c r="AA11" i="1"/>
  <c r="AB11" i="1"/>
  <c r="AC11" i="1"/>
  <c r="AD11" i="1"/>
  <c r="AF11" i="1"/>
  <c r="H12" i="1"/>
  <c r="I12" i="1"/>
  <c r="L12" i="1"/>
  <c r="M12" i="1"/>
  <c r="N12" i="1"/>
  <c r="P12" i="1"/>
  <c r="Q12" i="1"/>
  <c r="Z12" i="1"/>
  <c r="AA12" i="1"/>
  <c r="AB12" i="1"/>
  <c r="AC12" i="1"/>
  <c r="AD12" i="1"/>
  <c r="AE12" i="1"/>
  <c r="AG12" i="1" s="1"/>
  <c r="AF12" i="1"/>
  <c r="H13" i="1"/>
  <c r="I13" i="1"/>
  <c r="L13" i="1"/>
  <c r="M13" i="1"/>
  <c r="N13" i="1"/>
  <c r="P13" i="1"/>
  <c r="Q13" i="1"/>
  <c r="AE13" i="1" s="1"/>
  <c r="AG13" i="1" s="1"/>
  <c r="Z13" i="1"/>
  <c r="AA13" i="1"/>
  <c r="AB13" i="1"/>
  <c r="AC13" i="1"/>
  <c r="AD13" i="1"/>
  <c r="AF13" i="1"/>
  <c r="H14" i="1"/>
  <c r="I14" i="1"/>
  <c r="L14" i="1"/>
  <c r="M14" i="1"/>
  <c r="N14" i="1"/>
  <c r="P14" i="1"/>
  <c r="Q14" i="1"/>
  <c r="Z14" i="1"/>
  <c r="AA14" i="1"/>
  <c r="AB14" i="1"/>
  <c r="AC14" i="1"/>
  <c r="AD14" i="1"/>
  <c r="AE14" i="1"/>
  <c r="AF14" i="1"/>
  <c r="AG14" i="1"/>
  <c r="H15" i="1"/>
  <c r="I15" i="1"/>
  <c r="L15" i="1"/>
  <c r="M15" i="1"/>
  <c r="N15" i="1"/>
  <c r="P15" i="1"/>
  <c r="Q15" i="1"/>
  <c r="Z15" i="1"/>
  <c r="AA15" i="1"/>
  <c r="AB15" i="1"/>
  <c r="AC15" i="1"/>
  <c r="AD15" i="1"/>
  <c r="AE15" i="1"/>
  <c r="AF15" i="1"/>
  <c r="AG15" i="1"/>
  <c r="H16" i="1"/>
  <c r="I16" i="1"/>
  <c r="L16" i="1"/>
  <c r="M16" i="1"/>
  <c r="N16" i="1"/>
  <c r="P16" i="1"/>
  <c r="Q16" i="1"/>
  <c r="Z16" i="1"/>
  <c r="AA16" i="1"/>
  <c r="AB16" i="1"/>
  <c r="AC16" i="1"/>
  <c r="AD16" i="1"/>
  <c r="AE16" i="1"/>
  <c r="AF16" i="1"/>
  <c r="AG16" i="1"/>
  <c r="H17" i="1"/>
  <c r="I17" i="1"/>
  <c r="L17" i="1"/>
  <c r="M17" i="1"/>
  <c r="N17" i="1"/>
  <c r="P17" i="1"/>
  <c r="Q17" i="1"/>
  <c r="Z17" i="1"/>
  <c r="AA17" i="1"/>
  <c r="H18" i="1"/>
  <c r="I18" i="1"/>
  <c r="L18" i="1"/>
  <c r="M18" i="1"/>
  <c r="N18" i="1"/>
  <c r="P18" i="1"/>
  <c r="Q18" i="1"/>
  <c r="Z18" i="1"/>
  <c r="AA18" i="1"/>
  <c r="H19" i="1"/>
  <c r="I19" i="1"/>
  <c r="L19" i="1"/>
  <c r="M19" i="1"/>
  <c r="N19" i="1"/>
  <c r="P19" i="1"/>
  <c r="Q19" i="1"/>
  <c r="Z19" i="1"/>
  <c r="AA19" i="1"/>
  <c r="H20" i="1"/>
  <c r="I20" i="1"/>
  <c r="L20" i="1"/>
  <c r="M20" i="1"/>
  <c r="N20" i="1"/>
  <c r="P20" i="1"/>
  <c r="Q20" i="1"/>
  <c r="Z20" i="1"/>
  <c r="AA20" i="1"/>
  <c r="H21" i="1"/>
  <c r="I21" i="1"/>
  <c r="L21" i="1"/>
  <c r="M21" i="1"/>
  <c r="N21" i="1"/>
  <c r="P21" i="1"/>
  <c r="Q21" i="1"/>
  <c r="Z21" i="1"/>
  <c r="AA21" i="1"/>
  <c r="H22" i="1"/>
  <c r="I22" i="1"/>
  <c r="L22" i="1"/>
  <c r="M22" i="1"/>
  <c r="N22" i="1"/>
  <c r="P22" i="1"/>
  <c r="Q22" i="1"/>
  <c r="Z22" i="1"/>
  <c r="AA22" i="1"/>
  <c r="H23" i="1"/>
  <c r="I23" i="1"/>
  <c r="L23" i="1"/>
  <c r="M23" i="1"/>
  <c r="N23" i="1"/>
  <c r="P23" i="1"/>
  <c r="Q23" i="1"/>
  <c r="Z23" i="1"/>
  <c r="AA23" i="1"/>
  <c r="AC17" i="1"/>
  <c r="AC18" i="1"/>
  <c r="AC19" i="1"/>
  <c r="AC20" i="1"/>
  <c r="AC21" i="1"/>
  <c r="AC22" i="1"/>
  <c r="AC23" i="1"/>
  <c r="AB17" i="1"/>
  <c r="AD17" i="1"/>
  <c r="AB18" i="1"/>
  <c r="AD18" i="1"/>
  <c r="AB19" i="1"/>
  <c r="AD19" i="1"/>
  <c r="AB20" i="1"/>
  <c r="AD20" i="1"/>
  <c r="AB21" i="1"/>
  <c r="AD21" i="1"/>
  <c r="AB22" i="1"/>
  <c r="AD22" i="1"/>
  <c r="AB23" i="1"/>
  <c r="AD23" i="1"/>
  <c r="AE17" i="1"/>
  <c r="AG17" i="1"/>
  <c r="AE18" i="1"/>
  <c r="AG18" i="1"/>
  <c r="AE19" i="1"/>
  <c r="AG19" i="1"/>
  <c r="AE20" i="1"/>
  <c r="AG20" i="1"/>
  <c r="AE21" i="1"/>
  <c r="AG21" i="1"/>
  <c r="AE22" i="1"/>
  <c r="AG22" i="1"/>
  <c r="AE23" i="1"/>
  <c r="AG23" i="1"/>
  <c r="AF17" i="1"/>
  <c r="AF18" i="1"/>
  <c r="AF19" i="1"/>
  <c r="AF20" i="1"/>
  <c r="AF21" i="1"/>
  <c r="AF22" i="1"/>
  <c r="AF23" i="1"/>
</calcChain>
</file>

<file path=xl/sharedStrings.xml><?xml version="1.0" encoding="utf-8"?>
<sst xmlns="http://schemas.openxmlformats.org/spreadsheetml/2006/main" count="224" uniqueCount="122">
  <si>
    <t>Lfd. NR.</t>
  </si>
  <si>
    <t>Name, Vorname</t>
  </si>
  <si>
    <t>Verein</t>
  </si>
  <si>
    <t>geb. am</t>
  </si>
  <si>
    <t>Bewegungsformen</t>
  </si>
  <si>
    <t>Falltechniken</t>
  </si>
  <si>
    <t>Bodentechniken</t>
  </si>
  <si>
    <t>Komplexaufgabe</t>
  </si>
  <si>
    <t>Abwehrtechniken</t>
  </si>
  <si>
    <t>Atemitechniken</t>
  </si>
  <si>
    <t>Hebeltechniken</t>
  </si>
  <si>
    <t>Wurftechniken</t>
  </si>
  <si>
    <t>Sicherungstechniken</t>
  </si>
  <si>
    <t>Weiterführungstechniken</t>
  </si>
  <si>
    <t>Gegentechniken</t>
  </si>
  <si>
    <t>Freie Anwendung</t>
  </si>
  <si>
    <t>Freie Darstellung / Kata</t>
  </si>
  <si>
    <t>Angriffs-/Partnerverhalten</t>
  </si>
  <si>
    <t>Einsatztechn. Polizei/Justiz</t>
  </si>
  <si>
    <t>Lehrgangs-Nachweis</t>
  </si>
  <si>
    <t>LE-/Lizenz-Nachweis</t>
  </si>
  <si>
    <t>Anzahl der Prüfungsfächer</t>
  </si>
  <si>
    <t>Anzahl der Prüfer</t>
  </si>
  <si>
    <t>Anwärter hat erreicht (alle Prüfer)</t>
  </si>
  <si>
    <t>Neuer Grad</t>
  </si>
  <si>
    <t>Datum</t>
  </si>
  <si>
    <t>Grad</t>
  </si>
  <si>
    <t>Unterschriften</t>
  </si>
  <si>
    <t>Prüfer 1</t>
  </si>
  <si>
    <t>Prüfer 2</t>
  </si>
  <si>
    <t>Prüfer 3</t>
  </si>
  <si>
    <t>Anwärter muss erreichen (mindes. 3/5)</t>
  </si>
  <si>
    <t>Anwärter hat erreicht (Pr. dieser Liste)</t>
  </si>
  <si>
    <t>Abwehr u. Anwendungen sonst. Waffen</t>
  </si>
  <si>
    <t>Freie SV</t>
  </si>
  <si>
    <t>Erste Hilfe-Nachweis/Notwehr/Nothilfe</t>
  </si>
  <si>
    <t>Bewertung/Punkte:</t>
  </si>
  <si>
    <t>sehr gut</t>
  </si>
  <si>
    <t>gut</t>
  </si>
  <si>
    <t>ausreichend</t>
  </si>
  <si>
    <t>mangelhaft</t>
  </si>
  <si>
    <t>ungenügend (nicht bestanden)</t>
  </si>
  <si>
    <t>Prüfungsbericht:</t>
  </si>
  <si>
    <t>Die Prüfung haben bestanden:</t>
  </si>
  <si>
    <t>____ 1. Dan   ____2. Dan   ____ 3. Dan  ____ 4. Dan  ____ 5. Dan</t>
  </si>
  <si>
    <t>Prüfungsliste</t>
  </si>
  <si>
    <t xml:space="preserve">____ 6. Kyu weiß mit Aufnäher           </t>
  </si>
  <si>
    <t>____ 4. Kyu orange</t>
  </si>
  <si>
    <t xml:space="preserve">____ 6. Kyu weiß-gelb                      </t>
  </si>
  <si>
    <t>____ 4. Kyu orange-grün</t>
  </si>
  <si>
    <t>Kyu-Prüfung</t>
  </si>
  <si>
    <t>Dan-Prüfung</t>
  </si>
  <si>
    <t xml:space="preserve">____ 5. Kyu gelb                           </t>
  </si>
  <si>
    <t>____ 3. Kyu grün</t>
  </si>
  <si>
    <t>Datum:</t>
  </si>
  <si>
    <t>Uhr</t>
  </si>
  <si>
    <t xml:space="preserve">____ 5. Kyu gelb mit Aufnäher         </t>
  </si>
  <si>
    <t>____ 2. Kyu blau</t>
  </si>
  <si>
    <t>Ausrichter:</t>
  </si>
  <si>
    <t xml:space="preserve">____ 5. Kyu gelb-orange               </t>
  </si>
  <si>
    <t>____ 1. Kyu braun</t>
  </si>
  <si>
    <t>Ort der Prüfung:</t>
  </si>
  <si>
    <t>____ Prüflinge haben nicht bestanden</t>
  </si>
  <si>
    <t>Anzahl der Prüfer:</t>
  </si>
  <si>
    <t>Welche Mängel wurden festgestellt:</t>
  </si>
  <si>
    <t>Namen der Prüfer:</t>
  </si>
  <si>
    <t>. Dan</t>
  </si>
  <si>
    <t>Vorschlag/Bemerkungen der Prüfer:</t>
  </si>
  <si>
    <t>_________________________________________________________</t>
  </si>
  <si>
    <t>Unterschrift des/der Prüfer/s</t>
  </si>
  <si>
    <t>Würge-/Nervendrucktechniken</t>
  </si>
  <si>
    <t>Kombinationen/Vielfältigkeit</t>
  </si>
  <si>
    <t>Stockabwehr/-anwendungen</t>
  </si>
  <si>
    <t>Beginn / Ende:</t>
  </si>
  <si>
    <t>für Ju-Jutsu Kyu- bzw. Dan-Prüfungen</t>
  </si>
  <si>
    <t>Letzte Prüfung bzw.       Ju-Jutsu seit</t>
  </si>
  <si>
    <t>Ju-Jutsu Verband Württemberg e.V.</t>
  </si>
  <si>
    <t>(bitte in Druckschrift)</t>
  </si>
  <si>
    <t>5.K</t>
  </si>
  <si>
    <t>4.K</t>
  </si>
  <si>
    <t>3.K</t>
  </si>
  <si>
    <t>2.K</t>
  </si>
  <si>
    <t>1.K</t>
  </si>
  <si>
    <t>1.D</t>
  </si>
  <si>
    <t>2.D</t>
  </si>
  <si>
    <t>3.D</t>
  </si>
  <si>
    <t>4.D</t>
  </si>
  <si>
    <t>5.D</t>
  </si>
  <si>
    <t>6/1</t>
  </si>
  <si>
    <t>6/2</t>
  </si>
  <si>
    <t>5/1</t>
  </si>
  <si>
    <t>5/2</t>
  </si>
  <si>
    <t>4/1</t>
  </si>
  <si>
    <t>---</t>
  </si>
  <si>
    <t>2. Zwischenprüfung</t>
  </si>
  <si>
    <t>1. Zwischenprüfung</t>
  </si>
  <si>
    <t>Prüfung zum 5. Kyu</t>
  </si>
  <si>
    <t>Prüfung zum 4. Kyu</t>
  </si>
  <si>
    <t>Prüfung zum 3. Kyu</t>
  </si>
  <si>
    <t>Prüfung zum 2. Kyu</t>
  </si>
  <si>
    <t>Prüfung zum 1. Kyu</t>
  </si>
  <si>
    <t>Prüfung zum 2. Dan</t>
  </si>
  <si>
    <t>Prüfung zum 1. Dan</t>
  </si>
  <si>
    <t>Prüfung zum 3. Dan</t>
  </si>
  <si>
    <t>Prüfung zum 4. Dan</t>
  </si>
  <si>
    <t>Prüfung zum 5. Dan</t>
  </si>
  <si>
    <t>ja</t>
  </si>
  <si>
    <t>LE</t>
  </si>
  <si>
    <t>LI</t>
  </si>
  <si>
    <t>NB</t>
  </si>
  <si>
    <t>Prüfungsliste für Ju-Jutsu Kyu- bzw. Dan-Prüfungen (ab 01.01.2008)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</si>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</sst>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;@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color indexed="22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4" fillId="0" borderId="4" xfId="0" applyFont="1" applyBorder="1"/>
    <xf numFmtId="0" fontId="6" fillId="0" borderId="5" xfId="0" applyFont="1" applyBorder="1" applyAlignment="1"/>
    <xf numFmtId="0" fontId="0" fillId="0" borderId="6" xfId="0" applyBorder="1" applyAlignment="1"/>
    <xf numFmtId="0" fontId="0" fillId="0" borderId="5" xfId="0" quotePrefix="1" applyBorder="1" applyAlignment="1"/>
    <xf numFmtId="0" fontId="0" fillId="0" borderId="7" xfId="0" applyBorder="1" applyAlignment="1"/>
    <xf numFmtId="0" fontId="0" fillId="0" borderId="0" xfId="0" applyBorder="1"/>
    <xf numFmtId="0" fontId="10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5" xfId="0" applyBorder="1" applyAlignment="1"/>
    <xf numFmtId="0" fontId="0" fillId="0" borderId="9" xfId="0" applyBorder="1" applyAlignment="1"/>
    <xf numFmtId="0" fontId="13" fillId="0" borderId="0" xfId="0" applyFont="1"/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14" fontId="0" fillId="0" borderId="0" xfId="0" applyNumberFormat="1"/>
    <xf numFmtId="0" fontId="0" fillId="0" borderId="10" xfId="0" applyBorder="1"/>
    <xf numFmtId="14" fontId="0" fillId="0" borderId="10" xfId="0" applyNumberFormat="1" applyBorder="1" applyProtection="1">
      <protection locked="0"/>
    </xf>
    <xf numFmtId="20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Protection="1"/>
    <xf numFmtId="0" fontId="2" fillId="0" borderId="10" xfId="1" applyFont="1" applyBorder="1" applyAlignment="1" applyProtection="1"/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Protection="1">
      <protection locked="0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hidden="1"/>
    </xf>
    <xf numFmtId="1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4" fillId="0" borderId="1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3" xfId="0" applyFont="1" applyBorder="1"/>
    <xf numFmtId="0" fontId="0" fillId="0" borderId="3" xfId="0" applyBorder="1"/>
    <xf numFmtId="49" fontId="9" fillId="0" borderId="12" xfId="0" applyNumberFormat="1" applyFont="1" applyBorder="1" applyAlignment="1" applyProtection="1">
      <alignment horizontal="center" vertical="center"/>
      <protection hidden="1"/>
    </xf>
    <xf numFmtId="49" fontId="8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Protection="1">
      <protection locked="0"/>
    </xf>
    <xf numFmtId="49" fontId="8" fillId="0" borderId="11" xfId="0" quotePrefix="1" applyNumberFormat="1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textRotation="255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49" fontId="11" fillId="0" borderId="11" xfId="0" applyNumberFormat="1" applyFont="1" applyBorder="1" applyAlignment="1" applyProtection="1">
      <alignment horizontal="center" textRotation="255" shrinkToFit="1"/>
      <protection hidden="1"/>
    </xf>
    <xf numFmtId="14" fontId="4" fillId="0" borderId="2" xfId="0" applyNumberFormat="1" applyFont="1" applyBorder="1" applyProtection="1">
      <protection locked="0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14" fontId="16" fillId="0" borderId="10" xfId="0" applyNumberFormat="1" applyFont="1" applyBorder="1"/>
    <xf numFmtId="0" fontId="17" fillId="0" borderId="1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16" fillId="0" borderId="2" xfId="0" applyNumberFormat="1" applyFont="1" applyBorder="1"/>
    <xf numFmtId="14" fontId="16" fillId="0" borderId="11" xfId="0" applyNumberFormat="1" applyFont="1" applyBorder="1" applyAlignment="1">
      <alignment horizontal="left"/>
    </xf>
    <xf numFmtId="14" fontId="16" fillId="0" borderId="22" xfId="0" applyNumberFormat="1" applyFont="1" applyBorder="1" applyAlignment="1">
      <alignment horizontal="left"/>
    </xf>
    <xf numFmtId="0" fontId="11" fillId="0" borderId="1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8" fillId="0" borderId="8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/>
    <xf numFmtId="0" fontId="4" fillId="0" borderId="11" xfId="0" applyFont="1" applyBorder="1" applyAlignment="1">
      <alignment textRotation="90"/>
    </xf>
    <xf numFmtId="0" fontId="4" fillId="0" borderId="11" xfId="0" applyFont="1" applyBorder="1" applyAlignment="1"/>
    <xf numFmtId="0" fontId="4" fillId="0" borderId="2" xfId="0" applyFont="1" applyBorder="1" applyAlignment="1">
      <alignment textRotation="90"/>
    </xf>
    <xf numFmtId="0" fontId="4" fillId="0" borderId="2" xfId="0" applyFont="1" applyBorder="1" applyAlignment="1"/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textRotation="90"/>
    </xf>
    <xf numFmtId="0" fontId="4" fillId="0" borderId="1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textRotation="90"/>
    </xf>
  </cellXfs>
  <cellStyles count="2">
    <cellStyle name="Link" xfId="1" builtinId="8"/>
    <cellStyle name="Standard" xfId="0" builtinId="0"/>
  </cellStyles>
  <dxfs count="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1</xdr:row>
      <xdr:rowOff>152400</xdr:rowOff>
    </xdr:from>
    <xdr:to>
      <xdr:col>11</xdr:col>
      <xdr:colOff>647700</xdr:colOff>
      <xdr:row>5</xdr:row>
      <xdr:rowOff>47625</xdr:rowOff>
    </xdr:to>
    <xdr:pic>
      <xdr:nvPicPr>
        <xdr:cNvPr id="1046" name="Picture 3" descr="ju-jutsu-logo_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-2042" r="76608"/>
        <a:stretch>
          <a:fillRect/>
        </a:stretch>
      </xdr:blipFill>
      <xdr:spPr bwMode="auto">
        <a:xfrm>
          <a:off x="8543925" y="314325"/>
          <a:ext cx="485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542925</xdr:colOff>
      <xdr:row>9</xdr:row>
      <xdr:rowOff>200025</xdr:rowOff>
    </xdr:from>
    <xdr:to>
      <xdr:col>6</xdr:col>
      <xdr:colOff>752475</xdr:colOff>
      <xdr:row>11</xdr:row>
      <xdr:rowOff>19050</xdr:rowOff>
    </xdr:to>
    <xdr:sp macro="" textlink="">
      <xdr:nvSpPr>
        <xdr:cNvPr id="1047" name="Rectangle 7"/>
        <xdr:cNvSpPr>
          <a:spLocks noChangeArrowheads="1"/>
        </xdr:cNvSpPr>
      </xdr:nvSpPr>
      <xdr:spPr bwMode="auto">
        <a:xfrm>
          <a:off x="5114925" y="190500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542925</xdr:colOff>
      <xdr:row>9</xdr:row>
      <xdr:rowOff>190500</xdr:rowOff>
    </xdr:from>
    <xdr:to>
      <xdr:col>9</xdr:col>
      <xdr:colOff>752475</xdr:colOff>
      <xdr:row>11</xdr:row>
      <xdr:rowOff>28575</xdr:rowOff>
    </xdr:to>
    <xdr:sp macro="" textlink="">
      <xdr:nvSpPr>
        <xdr:cNvPr id="1048" name="Rectangle 8"/>
        <xdr:cNvSpPr>
          <a:spLocks noChangeArrowheads="1"/>
        </xdr:cNvSpPr>
      </xdr:nvSpPr>
      <xdr:spPr bwMode="auto">
        <a:xfrm>
          <a:off x="7400925" y="189547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558800</xdr:colOff>
      <xdr:row>1</xdr:row>
      <xdr:rowOff>69850</xdr:rowOff>
    </xdr:from>
    <xdr:to>
      <xdr:col>7</xdr:col>
      <xdr:colOff>6350</xdr:colOff>
      <xdr:row>6</xdr:row>
      <xdr:rowOff>60325</xdr:rowOff>
    </xdr:to>
    <xdr:pic>
      <xdr:nvPicPr>
        <xdr:cNvPr id="6" name="Grafik 5" descr="JJVW Logo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8800" y="228600"/>
          <a:ext cx="97155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9"/>
  <sheetViews>
    <sheetView tabSelected="1" topLeftCell="A7" workbookViewId="0">
      <selection activeCell="N12" sqref="N12"/>
    </sheetView>
  </sheetViews>
  <sheetFormatPr baseColWidth="10" defaultRowHeight="12.5" x14ac:dyDescent="0.25"/>
  <sheetData>
    <row r="4" spans="1:12" ht="18" x14ac:dyDescent="0.4">
      <c r="A4" s="31" t="s">
        <v>42</v>
      </c>
      <c r="G4" s="31"/>
      <c r="H4" s="31" t="s">
        <v>76</v>
      </c>
    </row>
    <row r="6" spans="1:12" ht="18" x14ac:dyDescent="0.4">
      <c r="A6" t="s">
        <v>43</v>
      </c>
      <c r="H6" s="32"/>
      <c r="I6" s="31" t="s">
        <v>45</v>
      </c>
    </row>
    <row r="7" spans="1:12" ht="15.5" x14ac:dyDescent="0.35">
      <c r="H7" s="60" t="s">
        <v>74</v>
      </c>
      <c r="I7" s="61"/>
      <c r="J7" s="61"/>
      <c r="K7" s="61"/>
    </row>
    <row r="8" spans="1:12" ht="18.5" thickBot="1" x14ac:dyDescent="0.45">
      <c r="A8" t="s">
        <v>44</v>
      </c>
      <c r="G8" s="62"/>
      <c r="H8" s="63"/>
      <c r="I8" s="63"/>
      <c r="J8" s="63"/>
      <c r="K8" s="63"/>
      <c r="L8" s="63"/>
    </row>
    <row r="10" spans="1:12" ht="18" x14ac:dyDescent="0.4">
      <c r="A10" t="s">
        <v>46</v>
      </c>
      <c r="D10" t="s">
        <v>47</v>
      </c>
      <c r="F10" s="32"/>
    </row>
    <row r="11" spans="1:12" ht="13" x14ac:dyDescent="0.3">
      <c r="H11" s="59" t="s">
        <v>50</v>
      </c>
      <c r="K11" s="59" t="s">
        <v>51</v>
      </c>
    </row>
    <row r="12" spans="1:12" x14ac:dyDescent="0.25">
      <c r="A12" t="s">
        <v>48</v>
      </c>
      <c r="D12" t="s">
        <v>49</v>
      </c>
    </row>
    <row r="14" spans="1:12" x14ac:dyDescent="0.25">
      <c r="A14" t="s">
        <v>52</v>
      </c>
      <c r="D14" t="s">
        <v>53</v>
      </c>
      <c r="G14" s="36" t="s">
        <v>54</v>
      </c>
      <c r="H14" s="37"/>
      <c r="I14" s="36" t="s">
        <v>73</v>
      </c>
      <c r="J14" s="38"/>
      <c r="K14" s="36"/>
      <c r="L14" s="36" t="s">
        <v>55</v>
      </c>
    </row>
    <row r="16" spans="1:12" x14ac:dyDescent="0.25">
      <c r="A16" t="s">
        <v>56</v>
      </c>
      <c r="D16" t="s">
        <v>57</v>
      </c>
    </row>
    <row r="17" spans="1:12" x14ac:dyDescent="0.25">
      <c r="G17" s="36" t="s">
        <v>58</v>
      </c>
      <c r="H17" s="96"/>
      <c r="I17" s="39"/>
      <c r="J17" s="39"/>
      <c r="K17" s="39"/>
      <c r="L17" s="36"/>
    </row>
    <row r="18" spans="1:12" x14ac:dyDescent="0.25">
      <c r="A18" t="s">
        <v>59</v>
      </c>
      <c r="D18" t="s">
        <v>60</v>
      </c>
    </row>
    <row r="20" spans="1:12" x14ac:dyDescent="0.25">
      <c r="G20" s="36" t="s">
        <v>61</v>
      </c>
      <c r="H20" s="40"/>
      <c r="I20" s="96"/>
      <c r="J20" s="39"/>
      <c r="K20" s="39"/>
      <c r="L20" s="36"/>
    </row>
    <row r="21" spans="1:12" x14ac:dyDescent="0.25">
      <c r="A21" t="s">
        <v>62</v>
      </c>
    </row>
    <row r="23" spans="1:12" x14ac:dyDescent="0.25">
      <c r="A23" t="s">
        <v>64</v>
      </c>
      <c r="G23" s="41" t="s">
        <v>63</v>
      </c>
      <c r="H23" s="40"/>
      <c r="I23" s="39"/>
      <c r="J23" s="33"/>
      <c r="K23" s="33"/>
    </row>
    <row r="26" spans="1:12" x14ac:dyDescent="0.25">
      <c r="G26" t="s">
        <v>65</v>
      </c>
      <c r="H26" s="34"/>
      <c r="I26" s="96"/>
      <c r="J26" s="39"/>
      <c r="K26" s="36"/>
      <c r="L26" t="s">
        <v>66</v>
      </c>
    </row>
    <row r="27" spans="1:12" x14ac:dyDescent="0.25">
      <c r="G27" t="s">
        <v>77</v>
      </c>
    </row>
    <row r="28" spans="1:12" x14ac:dyDescent="0.25">
      <c r="G28" s="35"/>
      <c r="H28" s="34"/>
    </row>
    <row r="29" spans="1:12" x14ac:dyDescent="0.25">
      <c r="I29" s="97"/>
      <c r="J29" s="39"/>
      <c r="K29" s="36"/>
      <c r="L29" t="s">
        <v>66</v>
      </c>
    </row>
    <row r="30" spans="1:12" x14ac:dyDescent="0.25">
      <c r="H30" s="34"/>
    </row>
    <row r="31" spans="1:12" x14ac:dyDescent="0.25">
      <c r="A31" t="s">
        <v>67</v>
      </c>
    </row>
    <row r="32" spans="1:12" x14ac:dyDescent="0.25">
      <c r="I32" s="39"/>
      <c r="J32" s="39"/>
      <c r="K32" s="36"/>
      <c r="L32" t="s">
        <v>66</v>
      </c>
    </row>
    <row r="38" spans="1:2" x14ac:dyDescent="0.25">
      <c r="A38" t="s">
        <v>68</v>
      </c>
    </row>
    <row r="39" spans="1:2" x14ac:dyDescent="0.25">
      <c r="B39" t="s">
        <v>69</v>
      </c>
    </row>
  </sheetData>
  <phoneticPr fontId="5" type="noConversion"/>
  <pageMargins left="0.56000000000000005" right="0.47" top="0.3" bottom="0.68" header="0.25" footer="0.4921259845"/>
  <pageSetup paperSize="9" orientation="landscape" horizontalDpi="4294967294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topLeftCell="C1" zoomScale="80" zoomScaleNormal="80" workbookViewId="0">
      <selection activeCell="G4" sqref="G4"/>
    </sheetView>
  </sheetViews>
  <sheetFormatPr baseColWidth="10" defaultRowHeight="12.5" x14ac:dyDescent="0.25"/>
  <cols>
    <col min="1" max="1" width="3.26953125" customWidth="1"/>
    <col min="2" max="2" width="9.26953125" bestFit="1" customWidth="1"/>
    <col min="3" max="3" width="9.26953125" customWidth="1"/>
    <col min="4" max="4" width="18" bestFit="1" customWidth="1"/>
    <col min="5" max="5" width="10.1796875" bestFit="1" customWidth="1"/>
    <col min="6" max="6" width="11.26953125" customWidth="1"/>
    <col min="7" max="7" width="5.81640625" customWidth="1"/>
    <col min="8" max="30" width="2.7265625" customWidth="1"/>
    <col min="31" max="31" width="3.26953125" customWidth="1"/>
    <col min="32" max="32" width="2.7265625" style="12" customWidth="1"/>
    <col min="33" max="33" width="3.54296875" customWidth="1"/>
    <col min="34" max="34" width="3.81640625" customWidth="1"/>
    <col min="35" max="35" width="3.453125" customWidth="1"/>
    <col min="36" max="36" width="4.7265625" customWidth="1"/>
  </cols>
  <sheetData>
    <row r="1" spans="1:39" ht="13" x14ac:dyDescent="0.3">
      <c r="A1" s="115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9" ht="21" customHeight="1" x14ac:dyDescent="0.25">
      <c r="A2" s="117" t="s">
        <v>0</v>
      </c>
      <c r="B2" s="119" t="s">
        <v>1</v>
      </c>
      <c r="C2" s="119"/>
      <c r="D2" s="120" t="s">
        <v>2</v>
      </c>
      <c r="E2" s="112" t="s">
        <v>3</v>
      </c>
      <c r="F2" s="122" t="s">
        <v>75</v>
      </c>
      <c r="G2" s="123"/>
      <c r="H2" s="105" t="s">
        <v>4</v>
      </c>
      <c r="I2" s="101" t="s">
        <v>5</v>
      </c>
      <c r="J2" s="124" t="s">
        <v>7</v>
      </c>
      <c r="K2" s="101" t="s">
        <v>6</v>
      </c>
      <c r="L2" s="101" t="s">
        <v>8</v>
      </c>
      <c r="M2" s="101" t="s">
        <v>9</v>
      </c>
      <c r="N2" s="101" t="s">
        <v>70</v>
      </c>
      <c r="O2" s="101" t="s">
        <v>12</v>
      </c>
      <c r="P2" s="101" t="s">
        <v>10</v>
      </c>
      <c r="Q2" s="101" t="s">
        <v>11</v>
      </c>
      <c r="R2" s="101" t="s">
        <v>72</v>
      </c>
      <c r="S2" s="101" t="s">
        <v>33</v>
      </c>
      <c r="T2" s="101" t="s">
        <v>13</v>
      </c>
      <c r="U2" s="101" t="s">
        <v>14</v>
      </c>
      <c r="V2" s="113" t="s">
        <v>34</v>
      </c>
      <c r="W2" s="101" t="s">
        <v>15</v>
      </c>
      <c r="X2" s="101" t="s">
        <v>16</v>
      </c>
      <c r="Y2" s="101" t="s">
        <v>71</v>
      </c>
      <c r="Z2" s="101" t="s">
        <v>17</v>
      </c>
      <c r="AA2" s="103" t="s">
        <v>18</v>
      </c>
      <c r="AB2" s="105" t="s">
        <v>19</v>
      </c>
      <c r="AC2" s="101" t="s">
        <v>20</v>
      </c>
      <c r="AD2" s="103" t="s">
        <v>35</v>
      </c>
      <c r="AE2" s="105" t="s">
        <v>21</v>
      </c>
      <c r="AF2" s="111" t="s">
        <v>22</v>
      </c>
      <c r="AG2" s="105" t="s">
        <v>31</v>
      </c>
      <c r="AH2" s="101" t="s">
        <v>32</v>
      </c>
      <c r="AI2" s="109" t="s">
        <v>23</v>
      </c>
      <c r="AJ2" s="107" t="s">
        <v>24</v>
      </c>
    </row>
    <row r="3" spans="1:39" ht="128.25" customHeight="1" x14ac:dyDescent="0.25">
      <c r="A3" s="118"/>
      <c r="B3" s="119"/>
      <c r="C3" s="119"/>
      <c r="D3" s="121"/>
      <c r="E3" s="112"/>
      <c r="F3" s="46" t="s">
        <v>25</v>
      </c>
      <c r="G3" s="52" t="s">
        <v>26</v>
      </c>
      <c r="H3" s="106"/>
      <c r="I3" s="102"/>
      <c r="J3" s="125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14"/>
      <c r="W3" s="102"/>
      <c r="X3" s="102"/>
      <c r="Y3" s="102"/>
      <c r="Z3" s="102"/>
      <c r="AA3" s="104"/>
      <c r="AB3" s="106"/>
      <c r="AC3" s="102"/>
      <c r="AD3" s="104"/>
      <c r="AE3" s="106"/>
      <c r="AF3" s="112"/>
      <c r="AG3" s="106"/>
      <c r="AH3" s="102"/>
      <c r="AI3" s="110"/>
      <c r="AJ3" s="108"/>
    </row>
    <row r="4" spans="1:39" ht="15" customHeight="1" x14ac:dyDescent="0.25">
      <c r="A4" s="17">
        <v>1</v>
      </c>
      <c r="B4" s="98"/>
      <c r="C4" s="91"/>
      <c r="D4" s="92"/>
      <c r="E4" s="94"/>
      <c r="F4" s="93"/>
      <c r="G4" s="53" t="s">
        <v>111</v>
      </c>
      <c r="H4" s="83">
        <f t="shared" ref="H4:H16" si="0">IF(G4="","",IF(OR(G4="1. Kyu",G4="1. Dan",G4="2. Dan",G4="3. Dan",G4="4. Dan"),"X",1))</f>
        <v>1</v>
      </c>
      <c r="I4" s="84">
        <f t="shared" ref="I4:I16" si="1">IF(G4="","",IF(OR(G4="1. Kyu",G4="1. Dan",G4="2. Dan",G4="3. Dan",G4="4. Dan"),"X",1))</f>
        <v>1</v>
      </c>
      <c r="J4" s="84" t="str">
        <f>IF(G4="","",IF(OR(G4="6. Kyu",G4="3. Dan",G4="4. Dan"),"X",1))</f>
        <v>X</v>
      </c>
      <c r="K4" s="84">
        <f>IF(G4="","",1)</f>
        <v>1</v>
      </c>
      <c r="L4" s="84">
        <f t="shared" ref="L4:L16" si="2">IF(G4="","",IF(G4="3. Dan","X",1))</f>
        <v>1</v>
      </c>
      <c r="M4" s="84">
        <f t="shared" ref="M4:M16" si="3">IF(G4="","",1)</f>
        <v>1</v>
      </c>
      <c r="N4" s="84" t="str">
        <f>IF(G4="","",IF(OR(G4="6. Kyu",G4="5. Kyu"),"X",1))</f>
        <v>X</v>
      </c>
      <c r="O4" s="84">
        <f>IF(G4="","",1)</f>
        <v>1</v>
      </c>
      <c r="P4" s="84">
        <f t="shared" ref="P4:P16" si="4">IF(G4="","",1)</f>
        <v>1</v>
      </c>
      <c r="Q4" s="84">
        <f t="shared" ref="Q4:Q16" si="5">IF(G4="","",1)</f>
        <v>1</v>
      </c>
      <c r="R4" s="84" t="str">
        <f>IF(G4="","",IF(OR(G4="6. Kyu",G4="5. Kyu"),"X",1))</f>
        <v>X</v>
      </c>
      <c r="S4" s="84" t="str">
        <f>IF(G4="","",IF(OR(G4="6. Kyu",G4="5. Kyu",G4="4. Kyu"),"X",1))</f>
        <v>X</v>
      </c>
      <c r="T4" s="84" t="str">
        <f>IF(G4="","",IF(G4="6. Kyu","X",1))</f>
        <v>X</v>
      </c>
      <c r="U4" s="84" t="str">
        <f>IF(G4="","",IF(G4="6. Kyu","X",1))</f>
        <v>X</v>
      </c>
      <c r="V4" s="84" t="str">
        <f>IF(G4="","",IF(G4="6. Kyu","X",1))</f>
        <v>X</v>
      </c>
      <c r="W4" s="84">
        <f t="shared" ref="W4:W23" si="6">IF(G4="","",IF(OR(G4="3. Dan",G4="4. Dan"),"X",1))</f>
        <v>1</v>
      </c>
      <c r="X4" s="84" t="str">
        <f>IF(G4="","",IF(OR(G4="3. Dan",G4="4. Dan"),1,"X"))</f>
        <v>X</v>
      </c>
      <c r="Y4" s="84">
        <f>IF(G4="","",1)</f>
        <v>1</v>
      </c>
      <c r="Z4" s="84">
        <f t="shared" ref="Z4:Z16" si="7">IF(G4="","",1)</f>
        <v>1</v>
      </c>
      <c r="AA4" s="85" t="str">
        <f t="shared" ref="AA4:AA16" si="8">IF(G4="","","X")</f>
        <v>X</v>
      </c>
      <c r="AB4" s="55" t="str">
        <f t="shared" ref="AB4:AB16" si="9">IF(G4="","",IF(G4="6. Kyu","X","ja"))</f>
        <v>X</v>
      </c>
      <c r="AC4" s="28" t="str">
        <f t="shared" ref="AC4:AC16" si="10">IF(G4="","",IF(OR(G4="1. Kyu",G4="1. Dan",G4="2. Dan"),"LE",IF(OR(G4="3. Dan",G4="4. Dan"),"LI","X")))</f>
        <v>X</v>
      </c>
      <c r="AD4" s="57" t="str">
        <f t="shared" ref="AD4:AD16" si="11">IF(G4="","",IF(G4="1. Kyu","ja",IF(G4="1. Dan","ja",IF(G4="2. Dan","ja",IF(G4="3. Dan","ja",IF(G4="4. Dan","ja","X"))))))</f>
        <v>X</v>
      </c>
      <c r="AE4" s="55">
        <f t="shared" ref="AE4:AE16" si="12">IF(G4="","",SUM(H4:AA4))</f>
        <v>11</v>
      </c>
      <c r="AF4" s="57" t="str">
        <f t="shared" ref="AF4:AF16" si="13">IF(G4="","",IF(G4="6. Kyu","1",IF(G4="5. Kyu","1",IF(G4="4. Kyu","1",IF(G4="3. Kyu","2",IF(G4="2. Kyu","2","3"))))))</f>
        <v>1</v>
      </c>
      <c r="AG4" s="55">
        <f t="shared" ref="AG4:AG16" si="14">IF(G4="","",AE4*3)</f>
        <v>33</v>
      </c>
      <c r="AH4" s="28"/>
      <c r="AI4" s="57"/>
      <c r="AJ4" s="58"/>
    </row>
    <row r="5" spans="1:39" ht="15" customHeight="1" x14ac:dyDescent="0.25">
      <c r="A5" s="17">
        <v>2</v>
      </c>
      <c r="B5" s="90"/>
      <c r="C5" s="91"/>
      <c r="D5" s="92"/>
      <c r="E5" s="94"/>
      <c r="F5" s="93"/>
      <c r="G5" s="53" t="s">
        <v>112</v>
      </c>
      <c r="H5" s="83">
        <f t="shared" si="0"/>
        <v>1</v>
      </c>
      <c r="I5" s="84">
        <f t="shared" si="1"/>
        <v>1</v>
      </c>
      <c r="J5" s="84" t="str">
        <f t="shared" ref="J5:J16" si="15">IF(F5="","",IF(OR(F5="6. Kyu",F5="3. Dan",F5="4. Dan"),"X",1))</f>
        <v/>
      </c>
      <c r="K5" s="84">
        <f t="shared" ref="K5:K23" si="16">IF(G5="","",1)</f>
        <v>1</v>
      </c>
      <c r="L5" s="84">
        <f t="shared" si="2"/>
        <v>1</v>
      </c>
      <c r="M5" s="84">
        <f t="shared" si="3"/>
        <v>1</v>
      </c>
      <c r="N5" s="84" t="str">
        <f>IF(G5="","",IF(OR(G5="6. Kyu",G5="5. Kyu"),"X",1))</f>
        <v>X</v>
      </c>
      <c r="O5" s="84">
        <f t="shared" ref="O5:O23" si="17">IF(G5="","",1)</f>
        <v>1</v>
      </c>
      <c r="P5" s="84">
        <f t="shared" si="4"/>
        <v>1</v>
      </c>
      <c r="Q5" s="84">
        <f t="shared" si="5"/>
        <v>1</v>
      </c>
      <c r="R5" s="84" t="str">
        <f t="shared" ref="R5:R23" si="18">IF(G5="","",IF(OR(G5="6. Kyu",G5="5. Kyu"),"X",1))</f>
        <v>X</v>
      </c>
      <c r="S5" s="84" t="str">
        <f t="shared" ref="S5:S23" si="19">IF(G5="","",IF(OR(G5="6. Kyu",G5="5. Kyu",G5="4. Kyu"),"X",1))</f>
        <v>X</v>
      </c>
      <c r="T5" s="84">
        <f t="shared" ref="T5:T23" si="20">IF(G5="","",IF(G5="6. Kyu","X",1))</f>
        <v>1</v>
      </c>
      <c r="U5" s="84">
        <f t="shared" ref="U5:U23" si="21">IF(G5="","",IF(G5="6. Kyu","X",1))</f>
        <v>1</v>
      </c>
      <c r="V5" s="84">
        <f t="shared" ref="V5:V23" si="22">IF(G5="","",IF(G5="6. Kyu","X",1))</f>
        <v>1</v>
      </c>
      <c r="W5" s="84">
        <f t="shared" si="6"/>
        <v>1</v>
      </c>
      <c r="X5" s="84" t="str">
        <f t="shared" ref="X5:X23" si="23">IF(G5="","",IF(OR(G5="3. Dan",G5="4. Dan"),1,"X"))</f>
        <v>X</v>
      </c>
      <c r="Y5" s="84">
        <f t="shared" ref="Y5:Y23" si="24">IF(G5="","",1)</f>
        <v>1</v>
      </c>
      <c r="Z5" s="84">
        <f t="shared" si="7"/>
        <v>1</v>
      </c>
      <c r="AA5" s="85" t="str">
        <f t="shared" si="8"/>
        <v>X</v>
      </c>
      <c r="AB5" s="55" t="str">
        <f t="shared" si="9"/>
        <v>ja</v>
      </c>
      <c r="AC5" s="28" t="str">
        <f t="shared" si="10"/>
        <v>X</v>
      </c>
      <c r="AD5" s="57" t="str">
        <f t="shared" si="11"/>
        <v>X</v>
      </c>
      <c r="AE5" s="55">
        <f t="shared" si="12"/>
        <v>14</v>
      </c>
      <c r="AF5" s="57" t="str">
        <f t="shared" si="13"/>
        <v>1</v>
      </c>
      <c r="AG5" s="55">
        <f t="shared" si="14"/>
        <v>42</v>
      </c>
      <c r="AH5" s="28"/>
      <c r="AI5" s="57"/>
      <c r="AJ5" s="58"/>
    </row>
    <row r="6" spans="1:39" ht="15" customHeight="1" x14ac:dyDescent="0.25">
      <c r="A6" s="17">
        <v>3</v>
      </c>
      <c r="B6" s="90"/>
      <c r="C6" s="91"/>
      <c r="D6" s="92"/>
      <c r="E6" s="94"/>
      <c r="F6" s="93"/>
      <c r="G6" s="53" t="s">
        <v>113</v>
      </c>
      <c r="H6" s="83">
        <f t="shared" si="0"/>
        <v>1</v>
      </c>
      <c r="I6" s="84">
        <f t="shared" si="1"/>
        <v>1</v>
      </c>
      <c r="J6" s="84" t="str">
        <f t="shared" si="15"/>
        <v/>
      </c>
      <c r="K6" s="84">
        <f t="shared" si="16"/>
        <v>1</v>
      </c>
      <c r="L6" s="84">
        <f t="shared" si="2"/>
        <v>1</v>
      </c>
      <c r="M6" s="84">
        <f t="shared" si="3"/>
        <v>1</v>
      </c>
      <c r="N6" s="84">
        <f t="shared" ref="N6:N16" si="25">IF(G6="","",1)</f>
        <v>1</v>
      </c>
      <c r="O6" s="84">
        <f t="shared" si="17"/>
        <v>1</v>
      </c>
      <c r="P6" s="84">
        <f t="shared" si="4"/>
        <v>1</v>
      </c>
      <c r="Q6" s="84">
        <f t="shared" si="5"/>
        <v>1</v>
      </c>
      <c r="R6" s="84">
        <f t="shared" si="18"/>
        <v>1</v>
      </c>
      <c r="S6" s="84" t="str">
        <f t="shared" si="19"/>
        <v>X</v>
      </c>
      <c r="T6" s="84">
        <f t="shared" si="20"/>
        <v>1</v>
      </c>
      <c r="U6" s="84">
        <f t="shared" si="21"/>
        <v>1</v>
      </c>
      <c r="V6" s="84">
        <f t="shared" si="22"/>
        <v>1</v>
      </c>
      <c r="W6" s="84">
        <f t="shared" si="6"/>
        <v>1</v>
      </c>
      <c r="X6" s="84" t="str">
        <f t="shared" si="23"/>
        <v>X</v>
      </c>
      <c r="Y6" s="84">
        <f t="shared" si="24"/>
        <v>1</v>
      </c>
      <c r="Z6" s="84">
        <f t="shared" si="7"/>
        <v>1</v>
      </c>
      <c r="AA6" s="85" t="str">
        <f t="shared" si="8"/>
        <v>X</v>
      </c>
      <c r="AB6" s="55" t="str">
        <f t="shared" si="9"/>
        <v>ja</v>
      </c>
      <c r="AC6" s="28" t="str">
        <f t="shared" si="10"/>
        <v>X</v>
      </c>
      <c r="AD6" s="57" t="str">
        <f t="shared" si="11"/>
        <v>X</v>
      </c>
      <c r="AE6" s="55">
        <f t="shared" si="12"/>
        <v>16</v>
      </c>
      <c r="AF6" s="57" t="str">
        <f t="shared" si="13"/>
        <v>1</v>
      </c>
      <c r="AG6" s="55">
        <f t="shared" si="14"/>
        <v>48</v>
      </c>
      <c r="AH6" s="28"/>
      <c r="AI6" s="57"/>
      <c r="AJ6" s="58"/>
    </row>
    <row r="7" spans="1:39" ht="15.5" x14ac:dyDescent="0.25">
      <c r="A7" s="17">
        <v>4</v>
      </c>
      <c r="B7" s="90"/>
      <c r="C7" s="91"/>
      <c r="D7" s="92"/>
      <c r="E7" s="94"/>
      <c r="F7" s="93"/>
      <c r="G7" s="53" t="s">
        <v>114</v>
      </c>
      <c r="H7" s="83">
        <f t="shared" si="0"/>
        <v>1</v>
      </c>
      <c r="I7" s="84">
        <f t="shared" si="1"/>
        <v>1</v>
      </c>
      <c r="J7" s="84" t="str">
        <f t="shared" si="15"/>
        <v/>
      </c>
      <c r="K7" s="84">
        <f t="shared" si="16"/>
        <v>1</v>
      </c>
      <c r="L7" s="84">
        <f t="shared" si="2"/>
        <v>1</v>
      </c>
      <c r="M7" s="84">
        <f t="shared" si="3"/>
        <v>1</v>
      </c>
      <c r="N7" s="84">
        <f t="shared" si="25"/>
        <v>1</v>
      </c>
      <c r="O7" s="84">
        <f t="shared" si="17"/>
        <v>1</v>
      </c>
      <c r="P7" s="84">
        <f t="shared" si="4"/>
        <v>1</v>
      </c>
      <c r="Q7" s="84">
        <f t="shared" si="5"/>
        <v>1</v>
      </c>
      <c r="R7" s="84">
        <f t="shared" si="18"/>
        <v>1</v>
      </c>
      <c r="S7" s="84">
        <f t="shared" si="19"/>
        <v>1</v>
      </c>
      <c r="T7" s="84">
        <f t="shared" si="20"/>
        <v>1</v>
      </c>
      <c r="U7" s="84">
        <f t="shared" si="21"/>
        <v>1</v>
      </c>
      <c r="V7" s="84">
        <f t="shared" si="22"/>
        <v>1</v>
      </c>
      <c r="W7" s="84">
        <f t="shared" si="6"/>
        <v>1</v>
      </c>
      <c r="X7" s="84" t="str">
        <f t="shared" si="23"/>
        <v>X</v>
      </c>
      <c r="Y7" s="84">
        <f t="shared" si="24"/>
        <v>1</v>
      </c>
      <c r="Z7" s="84">
        <f t="shared" si="7"/>
        <v>1</v>
      </c>
      <c r="AA7" s="85" t="str">
        <f t="shared" si="8"/>
        <v>X</v>
      </c>
      <c r="AB7" s="55" t="str">
        <f t="shared" si="9"/>
        <v>ja</v>
      </c>
      <c r="AC7" s="28" t="str">
        <f t="shared" si="10"/>
        <v>X</v>
      </c>
      <c r="AD7" s="57" t="str">
        <f t="shared" si="11"/>
        <v>X</v>
      </c>
      <c r="AE7" s="55">
        <f t="shared" si="12"/>
        <v>17</v>
      </c>
      <c r="AF7" s="57" t="str">
        <f t="shared" si="13"/>
        <v>2</v>
      </c>
      <c r="AG7" s="55">
        <f t="shared" si="14"/>
        <v>51</v>
      </c>
      <c r="AH7" s="28"/>
      <c r="AI7" s="57"/>
      <c r="AJ7" s="58"/>
    </row>
    <row r="8" spans="1:39" ht="15.5" x14ac:dyDescent="0.25">
      <c r="A8" s="17">
        <v>5</v>
      </c>
      <c r="B8" s="90"/>
      <c r="C8" s="91"/>
      <c r="D8" s="92"/>
      <c r="E8" s="94"/>
      <c r="F8" s="93"/>
      <c r="G8" s="53" t="s">
        <v>115</v>
      </c>
      <c r="H8" s="83">
        <f t="shared" si="0"/>
        <v>1</v>
      </c>
      <c r="I8" s="84">
        <f t="shared" si="1"/>
        <v>1</v>
      </c>
      <c r="J8" s="84" t="str">
        <f t="shared" si="15"/>
        <v/>
      </c>
      <c r="K8" s="84">
        <f t="shared" si="16"/>
        <v>1</v>
      </c>
      <c r="L8" s="84">
        <f t="shared" si="2"/>
        <v>1</v>
      </c>
      <c r="M8" s="84">
        <f t="shared" si="3"/>
        <v>1</v>
      </c>
      <c r="N8" s="84">
        <f t="shared" si="25"/>
        <v>1</v>
      </c>
      <c r="O8" s="84">
        <f t="shared" si="17"/>
        <v>1</v>
      </c>
      <c r="P8" s="84">
        <f t="shared" si="4"/>
        <v>1</v>
      </c>
      <c r="Q8" s="84">
        <f t="shared" si="5"/>
        <v>1</v>
      </c>
      <c r="R8" s="84">
        <f t="shared" si="18"/>
        <v>1</v>
      </c>
      <c r="S8" s="84">
        <f t="shared" si="19"/>
        <v>1</v>
      </c>
      <c r="T8" s="84">
        <f t="shared" si="20"/>
        <v>1</v>
      </c>
      <c r="U8" s="84">
        <f t="shared" si="21"/>
        <v>1</v>
      </c>
      <c r="V8" s="84">
        <f t="shared" si="22"/>
        <v>1</v>
      </c>
      <c r="W8" s="84">
        <f t="shared" si="6"/>
        <v>1</v>
      </c>
      <c r="X8" s="84" t="str">
        <f t="shared" si="23"/>
        <v>X</v>
      </c>
      <c r="Y8" s="84">
        <f t="shared" si="24"/>
        <v>1</v>
      </c>
      <c r="Z8" s="84">
        <f t="shared" si="7"/>
        <v>1</v>
      </c>
      <c r="AA8" s="85" t="str">
        <f t="shared" si="8"/>
        <v>X</v>
      </c>
      <c r="AB8" s="55" t="str">
        <f t="shared" si="9"/>
        <v>ja</v>
      </c>
      <c r="AC8" s="28" t="str">
        <f t="shared" si="10"/>
        <v>X</v>
      </c>
      <c r="AD8" s="57" t="str">
        <f t="shared" si="11"/>
        <v>X</v>
      </c>
      <c r="AE8" s="55">
        <f t="shared" si="12"/>
        <v>17</v>
      </c>
      <c r="AF8" s="57" t="str">
        <f t="shared" si="13"/>
        <v>2</v>
      </c>
      <c r="AG8" s="55">
        <f t="shared" si="14"/>
        <v>51</v>
      </c>
      <c r="AH8" s="28"/>
      <c r="AI8" s="57"/>
      <c r="AJ8" s="58"/>
    </row>
    <row r="9" spans="1:39" ht="15.5" x14ac:dyDescent="0.25">
      <c r="A9" s="17">
        <v>6</v>
      </c>
      <c r="B9" s="90"/>
      <c r="C9" s="91"/>
      <c r="D9" s="92"/>
      <c r="E9" s="94"/>
      <c r="F9" s="93"/>
      <c r="G9" s="53"/>
      <c r="H9" s="83" t="str">
        <f t="shared" si="0"/>
        <v/>
      </c>
      <c r="I9" s="84" t="str">
        <f t="shared" si="1"/>
        <v/>
      </c>
      <c r="J9" s="84" t="str">
        <f t="shared" si="15"/>
        <v/>
      </c>
      <c r="K9" s="84" t="str">
        <f t="shared" si="16"/>
        <v/>
      </c>
      <c r="L9" s="84" t="str">
        <f t="shared" si="2"/>
        <v/>
      </c>
      <c r="M9" s="84" t="str">
        <f t="shared" si="3"/>
        <v/>
      </c>
      <c r="N9" s="84" t="str">
        <f t="shared" si="25"/>
        <v/>
      </c>
      <c r="O9" s="84" t="str">
        <f t="shared" si="17"/>
        <v/>
      </c>
      <c r="P9" s="84" t="str">
        <f t="shared" si="4"/>
        <v/>
      </c>
      <c r="Q9" s="84" t="str">
        <f t="shared" si="5"/>
        <v/>
      </c>
      <c r="R9" s="84" t="str">
        <f t="shared" si="18"/>
        <v/>
      </c>
      <c r="S9" s="84" t="str">
        <f t="shared" si="19"/>
        <v/>
      </c>
      <c r="T9" s="84" t="str">
        <f t="shared" si="20"/>
        <v/>
      </c>
      <c r="U9" s="84" t="str">
        <f t="shared" si="21"/>
        <v/>
      </c>
      <c r="V9" s="84" t="str">
        <f t="shared" si="22"/>
        <v/>
      </c>
      <c r="W9" s="84" t="str">
        <f t="shared" si="6"/>
        <v/>
      </c>
      <c r="X9" s="84" t="str">
        <f t="shared" si="23"/>
        <v/>
      </c>
      <c r="Y9" s="84" t="str">
        <f t="shared" si="24"/>
        <v/>
      </c>
      <c r="Z9" s="84" t="str">
        <f t="shared" si="7"/>
        <v/>
      </c>
      <c r="AA9" s="85" t="str">
        <f t="shared" si="8"/>
        <v/>
      </c>
      <c r="AB9" s="55" t="str">
        <f t="shared" si="9"/>
        <v/>
      </c>
      <c r="AC9" s="28" t="str">
        <f t="shared" si="10"/>
        <v/>
      </c>
      <c r="AD9" s="57" t="str">
        <f t="shared" si="11"/>
        <v/>
      </c>
      <c r="AE9" s="55" t="str">
        <f t="shared" si="12"/>
        <v/>
      </c>
      <c r="AF9" s="57" t="str">
        <f t="shared" si="13"/>
        <v/>
      </c>
      <c r="AG9" s="55" t="str">
        <f t="shared" si="14"/>
        <v/>
      </c>
      <c r="AH9" s="28"/>
      <c r="AI9" s="57"/>
      <c r="AJ9" s="58"/>
    </row>
    <row r="10" spans="1:39" ht="15.5" x14ac:dyDescent="0.25">
      <c r="A10" s="17">
        <v>7</v>
      </c>
      <c r="B10" s="87"/>
      <c r="C10" s="88"/>
      <c r="D10" s="89"/>
      <c r="E10" s="95"/>
      <c r="F10" s="86"/>
      <c r="G10" s="53"/>
      <c r="H10" s="83" t="str">
        <f t="shared" si="0"/>
        <v/>
      </c>
      <c r="I10" s="84" t="str">
        <f t="shared" si="1"/>
        <v/>
      </c>
      <c r="J10" s="84" t="str">
        <f t="shared" si="15"/>
        <v/>
      </c>
      <c r="K10" s="84" t="str">
        <f t="shared" si="16"/>
        <v/>
      </c>
      <c r="L10" s="84" t="str">
        <f t="shared" si="2"/>
        <v/>
      </c>
      <c r="M10" s="84" t="str">
        <f t="shared" si="3"/>
        <v/>
      </c>
      <c r="N10" s="84" t="str">
        <f t="shared" si="25"/>
        <v/>
      </c>
      <c r="O10" s="84" t="str">
        <f t="shared" si="17"/>
        <v/>
      </c>
      <c r="P10" s="84" t="str">
        <f t="shared" si="4"/>
        <v/>
      </c>
      <c r="Q10" s="84" t="str">
        <f t="shared" si="5"/>
        <v/>
      </c>
      <c r="R10" s="84" t="str">
        <f t="shared" si="18"/>
        <v/>
      </c>
      <c r="S10" s="84" t="str">
        <f t="shared" si="19"/>
        <v/>
      </c>
      <c r="T10" s="84" t="str">
        <f t="shared" si="20"/>
        <v/>
      </c>
      <c r="U10" s="84" t="str">
        <f t="shared" si="21"/>
        <v/>
      </c>
      <c r="V10" s="84" t="str">
        <f t="shared" si="22"/>
        <v/>
      </c>
      <c r="W10" s="84" t="str">
        <f t="shared" si="6"/>
        <v/>
      </c>
      <c r="X10" s="84" t="str">
        <f t="shared" si="23"/>
        <v/>
      </c>
      <c r="Y10" s="84" t="str">
        <f t="shared" si="24"/>
        <v/>
      </c>
      <c r="Z10" s="84" t="str">
        <f t="shared" si="7"/>
        <v/>
      </c>
      <c r="AA10" s="85" t="str">
        <f t="shared" si="8"/>
        <v/>
      </c>
      <c r="AB10" s="55" t="str">
        <f t="shared" si="9"/>
        <v/>
      </c>
      <c r="AC10" s="28" t="str">
        <f t="shared" si="10"/>
        <v/>
      </c>
      <c r="AD10" s="57" t="str">
        <f t="shared" si="11"/>
        <v/>
      </c>
      <c r="AE10" s="55" t="str">
        <f t="shared" si="12"/>
        <v/>
      </c>
      <c r="AF10" s="57" t="str">
        <f t="shared" si="13"/>
        <v/>
      </c>
      <c r="AG10" s="55" t="str">
        <f t="shared" si="14"/>
        <v/>
      </c>
      <c r="AH10" s="28"/>
      <c r="AI10" s="57"/>
      <c r="AJ10" s="58"/>
    </row>
    <row r="11" spans="1:39" ht="15.5" x14ac:dyDescent="0.25">
      <c r="A11" s="17">
        <v>8</v>
      </c>
      <c r="B11" s="99"/>
      <c r="C11" s="88"/>
      <c r="D11" s="89"/>
      <c r="E11" s="95"/>
      <c r="F11" s="86"/>
      <c r="G11" s="53"/>
      <c r="H11" s="83" t="str">
        <f t="shared" si="0"/>
        <v/>
      </c>
      <c r="I11" s="84" t="str">
        <f t="shared" si="1"/>
        <v/>
      </c>
      <c r="J11" s="84" t="str">
        <f t="shared" si="15"/>
        <v/>
      </c>
      <c r="K11" s="84" t="str">
        <f t="shared" si="16"/>
        <v/>
      </c>
      <c r="L11" s="84" t="str">
        <f t="shared" si="2"/>
        <v/>
      </c>
      <c r="M11" s="84" t="str">
        <f t="shared" si="3"/>
        <v/>
      </c>
      <c r="N11" s="84" t="str">
        <f t="shared" si="25"/>
        <v/>
      </c>
      <c r="O11" s="84" t="str">
        <f t="shared" si="17"/>
        <v/>
      </c>
      <c r="P11" s="84" t="str">
        <f t="shared" si="4"/>
        <v/>
      </c>
      <c r="Q11" s="84" t="str">
        <f t="shared" si="5"/>
        <v/>
      </c>
      <c r="R11" s="84" t="str">
        <f t="shared" si="18"/>
        <v/>
      </c>
      <c r="S11" s="84" t="str">
        <f t="shared" si="19"/>
        <v/>
      </c>
      <c r="T11" s="84" t="str">
        <f t="shared" si="20"/>
        <v/>
      </c>
      <c r="U11" s="84" t="str">
        <f t="shared" si="21"/>
        <v/>
      </c>
      <c r="V11" s="84" t="str">
        <f t="shared" si="22"/>
        <v/>
      </c>
      <c r="W11" s="84" t="str">
        <f t="shared" si="6"/>
        <v/>
      </c>
      <c r="X11" s="84" t="str">
        <f t="shared" si="23"/>
        <v/>
      </c>
      <c r="Y11" s="84" t="str">
        <f t="shared" si="24"/>
        <v/>
      </c>
      <c r="Z11" s="84" t="str">
        <f t="shared" si="7"/>
        <v/>
      </c>
      <c r="AA11" s="85" t="str">
        <f t="shared" si="8"/>
        <v/>
      </c>
      <c r="AB11" s="55" t="str">
        <f t="shared" si="9"/>
        <v/>
      </c>
      <c r="AC11" s="28" t="str">
        <f t="shared" si="10"/>
        <v/>
      </c>
      <c r="AD11" s="57" t="str">
        <f t="shared" si="11"/>
        <v/>
      </c>
      <c r="AE11" s="55" t="str">
        <f t="shared" si="12"/>
        <v/>
      </c>
      <c r="AF11" s="57" t="str">
        <f t="shared" si="13"/>
        <v/>
      </c>
      <c r="AG11" s="55" t="str">
        <f t="shared" si="14"/>
        <v/>
      </c>
      <c r="AH11" s="28"/>
      <c r="AI11" s="57"/>
      <c r="AJ11" s="58"/>
      <c r="AL11" s="100"/>
      <c r="AM11" s="22"/>
    </row>
    <row r="12" spans="1:39" ht="15.5" x14ac:dyDescent="0.25">
      <c r="A12" s="17">
        <v>9</v>
      </c>
      <c r="B12" s="26"/>
      <c r="C12" s="27"/>
      <c r="D12" s="3"/>
      <c r="E12" s="49"/>
      <c r="F12" s="42"/>
      <c r="G12" s="53"/>
      <c r="H12" s="83" t="str">
        <f t="shared" si="0"/>
        <v/>
      </c>
      <c r="I12" s="84" t="str">
        <f t="shared" si="1"/>
        <v/>
      </c>
      <c r="J12" s="84" t="str">
        <f>IF(G12="","",IF(OR(G12="6. Kyu",G12="3. Dan",G12="4. Dan"),"X",1))</f>
        <v/>
      </c>
      <c r="K12" s="84" t="str">
        <f t="shared" si="16"/>
        <v/>
      </c>
      <c r="L12" s="84" t="str">
        <f t="shared" si="2"/>
        <v/>
      </c>
      <c r="M12" s="84" t="str">
        <f t="shared" si="3"/>
        <v/>
      </c>
      <c r="N12" s="84" t="str">
        <f t="shared" si="25"/>
        <v/>
      </c>
      <c r="O12" s="84" t="str">
        <f t="shared" si="17"/>
        <v/>
      </c>
      <c r="P12" s="84" t="str">
        <f t="shared" si="4"/>
        <v/>
      </c>
      <c r="Q12" s="84" t="str">
        <f t="shared" si="5"/>
        <v/>
      </c>
      <c r="R12" s="84" t="str">
        <f t="shared" si="18"/>
        <v/>
      </c>
      <c r="S12" s="84" t="str">
        <f t="shared" si="19"/>
        <v/>
      </c>
      <c r="T12" s="84" t="str">
        <f t="shared" si="20"/>
        <v/>
      </c>
      <c r="U12" s="84" t="str">
        <f t="shared" si="21"/>
        <v/>
      </c>
      <c r="V12" s="84" t="str">
        <f t="shared" si="22"/>
        <v/>
      </c>
      <c r="W12" s="84" t="str">
        <f>IF(G12="","",IF(OR(G12="3. Dan",G12="4. Dan"),"X",1))</f>
        <v/>
      </c>
      <c r="X12" s="84" t="str">
        <f t="shared" si="23"/>
        <v/>
      </c>
      <c r="Y12" s="84" t="str">
        <f t="shared" si="24"/>
        <v/>
      </c>
      <c r="Z12" s="84" t="str">
        <f t="shared" si="7"/>
        <v/>
      </c>
      <c r="AA12" s="85" t="str">
        <f t="shared" si="8"/>
        <v/>
      </c>
      <c r="AB12" s="55" t="str">
        <f t="shared" si="9"/>
        <v/>
      </c>
      <c r="AC12" s="28" t="str">
        <f t="shared" si="10"/>
        <v/>
      </c>
      <c r="AD12" s="57" t="str">
        <f t="shared" si="11"/>
        <v/>
      </c>
      <c r="AE12" s="55" t="str">
        <f t="shared" si="12"/>
        <v/>
      </c>
      <c r="AF12" s="57" t="str">
        <f t="shared" si="13"/>
        <v/>
      </c>
      <c r="AG12" s="55" t="str">
        <f t="shared" si="14"/>
        <v/>
      </c>
      <c r="AH12" s="28"/>
      <c r="AI12" s="57"/>
      <c r="AJ12" s="58"/>
      <c r="AL12" s="100"/>
      <c r="AM12" s="22"/>
    </row>
    <row r="13" spans="1:39" ht="15.5" x14ac:dyDescent="0.25">
      <c r="A13" s="17">
        <v>10</v>
      </c>
      <c r="B13" s="26"/>
      <c r="C13" s="27"/>
      <c r="D13" s="27"/>
      <c r="E13" s="49"/>
      <c r="F13" s="42"/>
      <c r="G13" s="53"/>
      <c r="H13" s="83" t="str">
        <f t="shared" si="0"/>
        <v/>
      </c>
      <c r="I13" s="84" t="str">
        <f t="shared" si="1"/>
        <v/>
      </c>
      <c r="J13" s="84" t="str">
        <f>IF(G13="","",IF(OR(G13="6. Kyu",G13="3. Dan",G13="4. Dan"),"X",1))</f>
        <v/>
      </c>
      <c r="K13" s="84" t="str">
        <f t="shared" si="16"/>
        <v/>
      </c>
      <c r="L13" s="84" t="str">
        <f t="shared" si="2"/>
        <v/>
      </c>
      <c r="M13" s="84" t="str">
        <f t="shared" si="3"/>
        <v/>
      </c>
      <c r="N13" s="84" t="str">
        <f t="shared" si="25"/>
        <v/>
      </c>
      <c r="O13" s="84" t="str">
        <f t="shared" si="17"/>
        <v/>
      </c>
      <c r="P13" s="84" t="str">
        <f t="shared" si="4"/>
        <v/>
      </c>
      <c r="Q13" s="84" t="str">
        <f t="shared" si="5"/>
        <v/>
      </c>
      <c r="R13" s="84" t="str">
        <f t="shared" si="18"/>
        <v/>
      </c>
      <c r="S13" s="84" t="str">
        <f t="shared" si="19"/>
        <v/>
      </c>
      <c r="T13" s="84" t="str">
        <f t="shared" si="20"/>
        <v/>
      </c>
      <c r="U13" s="84" t="str">
        <f t="shared" si="21"/>
        <v/>
      </c>
      <c r="V13" s="84" t="str">
        <f t="shared" si="22"/>
        <v/>
      </c>
      <c r="W13" s="84" t="str">
        <f t="shared" si="6"/>
        <v/>
      </c>
      <c r="X13" s="84" t="str">
        <f t="shared" si="23"/>
        <v/>
      </c>
      <c r="Y13" s="84" t="str">
        <f t="shared" si="24"/>
        <v/>
      </c>
      <c r="Z13" s="84" t="str">
        <f t="shared" si="7"/>
        <v/>
      </c>
      <c r="AA13" s="85" t="str">
        <f t="shared" si="8"/>
        <v/>
      </c>
      <c r="AB13" s="55" t="str">
        <f t="shared" si="9"/>
        <v/>
      </c>
      <c r="AC13" s="28" t="str">
        <f t="shared" si="10"/>
        <v/>
      </c>
      <c r="AD13" s="57" t="str">
        <f t="shared" si="11"/>
        <v/>
      </c>
      <c r="AE13" s="55" t="str">
        <f t="shared" si="12"/>
        <v/>
      </c>
      <c r="AF13" s="57" t="str">
        <f t="shared" si="13"/>
        <v/>
      </c>
      <c r="AG13" s="55" t="str">
        <f t="shared" si="14"/>
        <v/>
      </c>
      <c r="AH13" s="28"/>
      <c r="AI13" s="57"/>
      <c r="AJ13" s="58"/>
      <c r="AL13" s="100"/>
      <c r="AM13" s="22"/>
    </row>
    <row r="14" spans="1:39" ht="15.5" x14ac:dyDescent="0.25">
      <c r="A14" s="17">
        <v>11</v>
      </c>
      <c r="B14" s="26"/>
      <c r="C14" s="27"/>
      <c r="D14" s="4"/>
      <c r="E14" s="51"/>
      <c r="F14" s="82"/>
      <c r="G14" s="53"/>
      <c r="H14" s="83" t="str">
        <f t="shared" si="0"/>
        <v/>
      </c>
      <c r="I14" s="84" t="str">
        <f t="shared" si="1"/>
        <v/>
      </c>
      <c r="J14" s="84" t="str">
        <f t="shared" si="15"/>
        <v/>
      </c>
      <c r="K14" s="84" t="str">
        <f t="shared" si="16"/>
        <v/>
      </c>
      <c r="L14" s="84" t="str">
        <f t="shared" si="2"/>
        <v/>
      </c>
      <c r="M14" s="84" t="str">
        <f t="shared" si="3"/>
        <v/>
      </c>
      <c r="N14" s="84" t="str">
        <f t="shared" si="25"/>
        <v/>
      </c>
      <c r="O14" s="84" t="str">
        <f t="shared" si="17"/>
        <v/>
      </c>
      <c r="P14" s="84" t="str">
        <f t="shared" si="4"/>
        <v/>
      </c>
      <c r="Q14" s="84" t="str">
        <f t="shared" si="5"/>
        <v/>
      </c>
      <c r="R14" s="84" t="str">
        <f t="shared" si="18"/>
        <v/>
      </c>
      <c r="S14" s="84" t="str">
        <f t="shared" si="19"/>
        <v/>
      </c>
      <c r="T14" s="84" t="str">
        <f t="shared" si="20"/>
        <v/>
      </c>
      <c r="U14" s="84" t="str">
        <f t="shared" si="21"/>
        <v/>
      </c>
      <c r="V14" s="84" t="str">
        <f t="shared" si="22"/>
        <v/>
      </c>
      <c r="W14" s="84" t="str">
        <f t="shared" si="6"/>
        <v/>
      </c>
      <c r="X14" s="84" t="str">
        <f t="shared" si="23"/>
        <v/>
      </c>
      <c r="Y14" s="84" t="str">
        <f t="shared" si="24"/>
        <v/>
      </c>
      <c r="Z14" s="84" t="str">
        <f t="shared" si="7"/>
        <v/>
      </c>
      <c r="AA14" s="85" t="str">
        <f t="shared" si="8"/>
        <v/>
      </c>
      <c r="AB14" s="55" t="str">
        <f t="shared" si="9"/>
        <v/>
      </c>
      <c r="AC14" s="28" t="str">
        <f t="shared" si="10"/>
        <v/>
      </c>
      <c r="AD14" s="57" t="str">
        <f t="shared" si="11"/>
        <v/>
      </c>
      <c r="AE14" s="55" t="str">
        <f t="shared" si="12"/>
        <v/>
      </c>
      <c r="AF14" s="57" t="str">
        <f t="shared" si="13"/>
        <v/>
      </c>
      <c r="AG14" s="55" t="str">
        <f t="shared" si="14"/>
        <v/>
      </c>
      <c r="AH14" s="28"/>
      <c r="AI14" s="57"/>
      <c r="AJ14" s="58"/>
      <c r="AL14" s="100"/>
      <c r="AM14" s="22"/>
    </row>
    <row r="15" spans="1:39" ht="15.5" x14ac:dyDescent="0.25">
      <c r="A15" s="17">
        <v>12</v>
      </c>
      <c r="B15" s="26"/>
      <c r="C15" s="27"/>
      <c r="D15" s="5"/>
      <c r="E15" s="51"/>
      <c r="F15" s="82"/>
      <c r="G15" s="53"/>
      <c r="H15" s="83" t="str">
        <f t="shared" si="0"/>
        <v/>
      </c>
      <c r="I15" s="84" t="str">
        <f t="shared" si="1"/>
        <v/>
      </c>
      <c r="J15" s="84" t="str">
        <f t="shared" si="15"/>
        <v/>
      </c>
      <c r="K15" s="84" t="str">
        <f t="shared" si="16"/>
        <v/>
      </c>
      <c r="L15" s="84" t="str">
        <f t="shared" si="2"/>
        <v/>
      </c>
      <c r="M15" s="84" t="str">
        <f t="shared" si="3"/>
        <v/>
      </c>
      <c r="N15" s="84" t="str">
        <f t="shared" si="25"/>
        <v/>
      </c>
      <c r="O15" s="84" t="str">
        <f t="shared" si="17"/>
        <v/>
      </c>
      <c r="P15" s="84" t="str">
        <f t="shared" si="4"/>
        <v/>
      </c>
      <c r="Q15" s="84" t="str">
        <f t="shared" si="5"/>
        <v/>
      </c>
      <c r="R15" s="84" t="str">
        <f t="shared" si="18"/>
        <v/>
      </c>
      <c r="S15" s="84" t="str">
        <f t="shared" si="19"/>
        <v/>
      </c>
      <c r="T15" s="84" t="str">
        <f t="shared" si="20"/>
        <v/>
      </c>
      <c r="U15" s="84" t="str">
        <f t="shared" si="21"/>
        <v/>
      </c>
      <c r="V15" s="84" t="str">
        <f t="shared" si="22"/>
        <v/>
      </c>
      <c r="W15" s="84" t="str">
        <f t="shared" si="6"/>
        <v/>
      </c>
      <c r="X15" s="84" t="str">
        <f t="shared" si="23"/>
        <v/>
      </c>
      <c r="Y15" s="84" t="str">
        <f t="shared" si="24"/>
        <v/>
      </c>
      <c r="Z15" s="84" t="str">
        <f t="shared" si="7"/>
        <v/>
      </c>
      <c r="AA15" s="85" t="str">
        <f t="shared" si="8"/>
        <v/>
      </c>
      <c r="AB15" s="55" t="str">
        <f t="shared" si="9"/>
        <v/>
      </c>
      <c r="AC15" s="28" t="str">
        <f t="shared" si="10"/>
        <v/>
      </c>
      <c r="AD15" s="57" t="str">
        <f t="shared" si="11"/>
        <v/>
      </c>
      <c r="AE15" s="55" t="str">
        <f t="shared" si="12"/>
        <v/>
      </c>
      <c r="AF15" s="57" t="str">
        <f t="shared" si="13"/>
        <v/>
      </c>
      <c r="AG15" s="55" t="str">
        <f t="shared" si="14"/>
        <v/>
      </c>
      <c r="AH15" s="28"/>
      <c r="AI15" s="57"/>
      <c r="AJ15" s="58"/>
      <c r="AL15" s="100"/>
      <c r="AM15" s="22"/>
    </row>
    <row r="16" spans="1:39" ht="15.5" x14ac:dyDescent="0.25">
      <c r="A16" s="17">
        <v>13</v>
      </c>
      <c r="B16" s="26"/>
      <c r="C16" s="27"/>
      <c r="D16" s="4"/>
      <c r="E16" s="51"/>
      <c r="F16" s="82"/>
      <c r="G16" s="53"/>
      <c r="H16" s="83" t="str">
        <f t="shared" si="0"/>
        <v/>
      </c>
      <c r="I16" s="84" t="str">
        <f t="shared" si="1"/>
        <v/>
      </c>
      <c r="J16" s="84" t="str">
        <f t="shared" si="15"/>
        <v/>
      </c>
      <c r="K16" s="84" t="str">
        <f t="shared" si="16"/>
        <v/>
      </c>
      <c r="L16" s="84" t="str">
        <f t="shared" si="2"/>
        <v/>
      </c>
      <c r="M16" s="84" t="str">
        <f t="shared" si="3"/>
        <v/>
      </c>
      <c r="N16" s="84" t="str">
        <f t="shared" si="25"/>
        <v/>
      </c>
      <c r="O16" s="84" t="str">
        <f t="shared" si="17"/>
        <v/>
      </c>
      <c r="P16" s="84" t="str">
        <f t="shared" si="4"/>
        <v/>
      </c>
      <c r="Q16" s="84" t="str">
        <f t="shared" si="5"/>
        <v/>
      </c>
      <c r="R16" s="84" t="str">
        <f t="shared" si="18"/>
        <v/>
      </c>
      <c r="S16" s="84" t="str">
        <f t="shared" si="19"/>
        <v/>
      </c>
      <c r="T16" s="84" t="str">
        <f t="shared" si="20"/>
        <v/>
      </c>
      <c r="U16" s="84" t="str">
        <f t="shared" si="21"/>
        <v/>
      </c>
      <c r="V16" s="84" t="str">
        <f t="shared" si="22"/>
        <v/>
      </c>
      <c r="W16" s="84" t="str">
        <f t="shared" si="6"/>
        <v/>
      </c>
      <c r="X16" s="84" t="str">
        <f t="shared" si="23"/>
        <v/>
      </c>
      <c r="Y16" s="84" t="str">
        <f t="shared" si="24"/>
        <v/>
      </c>
      <c r="Z16" s="84" t="str">
        <f t="shared" si="7"/>
        <v/>
      </c>
      <c r="AA16" s="85" t="str">
        <f t="shared" si="8"/>
        <v/>
      </c>
      <c r="AB16" s="55" t="str">
        <f t="shared" si="9"/>
        <v/>
      </c>
      <c r="AC16" s="28" t="str">
        <f t="shared" si="10"/>
        <v/>
      </c>
      <c r="AD16" s="57" t="str">
        <f t="shared" si="11"/>
        <v/>
      </c>
      <c r="AE16" s="55" t="str">
        <f t="shared" si="12"/>
        <v/>
      </c>
      <c r="AF16" s="57" t="str">
        <f t="shared" si="13"/>
        <v/>
      </c>
      <c r="AG16" s="55" t="str">
        <f t="shared" si="14"/>
        <v/>
      </c>
      <c r="AH16" s="28"/>
      <c r="AI16" s="57"/>
      <c r="AJ16" s="58"/>
      <c r="AL16" s="100"/>
      <c r="AM16" s="22"/>
    </row>
    <row r="17" spans="1:39" ht="15.5" x14ac:dyDescent="0.25">
      <c r="A17" s="17">
        <v>14</v>
      </c>
      <c r="B17" s="26"/>
      <c r="C17" s="27"/>
      <c r="D17" s="4"/>
      <c r="E17" s="51"/>
      <c r="F17" s="82"/>
      <c r="G17" s="53"/>
      <c r="H17" s="83" t="str">
        <f t="shared" ref="H17:H23" si="26">IF(G17="","",IF(OR(G17="1. Kyu",G17="1. Dan",G17="2. Dan",G17="3. Dan",G17="4. Dan"),"X",1))</f>
        <v/>
      </c>
      <c r="I17" s="84" t="str">
        <f t="shared" ref="I17:I23" si="27">IF(G17="","",IF(OR(G17="1. Kyu",G17="1. Dan",G17="2. Dan",G17="3. Dan",G17="4. Dan"),"X",1))</f>
        <v/>
      </c>
      <c r="J17" s="84" t="str">
        <f t="shared" ref="J17:J23" si="28">IF(F17="","",IF(OR(F17="6. Kyu",F17="3. Dan",F17="4. Dan"),"X",1))</f>
        <v/>
      </c>
      <c r="K17" s="84" t="str">
        <f t="shared" si="16"/>
        <v/>
      </c>
      <c r="L17" s="84" t="str">
        <f t="shared" ref="L17:L23" si="29">IF(G17="","",IF(G17="3. Dan","X",1))</f>
        <v/>
      </c>
      <c r="M17" s="84" t="str">
        <f t="shared" ref="M17:M23" si="30">IF(G17="","",1)</f>
        <v/>
      </c>
      <c r="N17" s="84" t="str">
        <f t="shared" ref="N17:N23" si="31">IF(G17="","",1)</f>
        <v/>
      </c>
      <c r="O17" s="84" t="str">
        <f t="shared" si="17"/>
        <v/>
      </c>
      <c r="P17" s="84" t="str">
        <f t="shared" ref="P17:P23" si="32">IF(G17="","",1)</f>
        <v/>
      </c>
      <c r="Q17" s="84" t="str">
        <f t="shared" ref="Q17:Q23" si="33">IF(G17="","",1)</f>
        <v/>
      </c>
      <c r="R17" s="84" t="str">
        <f t="shared" si="18"/>
        <v/>
      </c>
      <c r="S17" s="84" t="str">
        <f t="shared" si="19"/>
        <v/>
      </c>
      <c r="T17" s="84" t="str">
        <f t="shared" si="20"/>
        <v/>
      </c>
      <c r="U17" s="84" t="str">
        <f t="shared" si="21"/>
        <v/>
      </c>
      <c r="V17" s="84" t="str">
        <f t="shared" si="22"/>
        <v/>
      </c>
      <c r="W17" s="84" t="str">
        <f t="shared" si="6"/>
        <v/>
      </c>
      <c r="X17" s="84" t="str">
        <f t="shared" si="23"/>
        <v/>
      </c>
      <c r="Y17" s="84" t="str">
        <f t="shared" si="24"/>
        <v/>
      </c>
      <c r="Z17" s="84" t="str">
        <f t="shared" ref="Z17:Z23" si="34">IF(G17="","",1)</f>
        <v/>
      </c>
      <c r="AA17" s="85" t="str">
        <f t="shared" ref="AA17:AA23" si="35">IF(G17="","","X")</f>
        <v/>
      </c>
      <c r="AB17" s="55" t="str">
        <f t="shared" ref="AB17:AB23" si="36">IF(G17="","",IF(G17="6. Kyu","X","ja"))</f>
        <v/>
      </c>
      <c r="AC17" s="28" t="str">
        <f t="shared" ref="AC17:AC23" si="37">IF(G17="","",IF(OR(G17="1. Kyu",G17="1. Dan",G17="2. Dan"),"LE",IF(OR(G17="3. Dan",G17="4. Dan"),"LI","X")))</f>
        <v/>
      </c>
      <c r="AD17" s="57" t="str">
        <f t="shared" ref="AD17:AD23" si="38">IF(G17="","",IF(G17="1. Kyu","ja",IF(G17="1. Dan","ja",IF(G17="2. Dan","ja",IF(G17="3. Dan","ja",IF(G17="4. Dan","ja","X"))))))</f>
        <v/>
      </c>
      <c r="AE17" s="55" t="str">
        <f t="shared" ref="AE17:AE23" si="39">IF(G17="","",SUM(H17:AA17))</f>
        <v/>
      </c>
      <c r="AF17" s="57" t="str">
        <f t="shared" ref="AF17:AF23" si="40">IF(G17="","",IF(G17="6. Kyu","1",IF(G17="5. Kyu","1",IF(G17="4. Kyu","1",IF(G17="3. Kyu","2",IF(G17="2. Kyu","2","3"))))))</f>
        <v/>
      </c>
      <c r="AG17" s="55" t="str">
        <f t="shared" ref="AG17:AG23" si="41">IF(G17="","",AE17*3)</f>
        <v/>
      </c>
      <c r="AH17" s="28"/>
      <c r="AI17" s="57"/>
      <c r="AJ17" s="58"/>
      <c r="AL17" s="100"/>
      <c r="AM17" s="22"/>
    </row>
    <row r="18" spans="1:39" ht="15.5" x14ac:dyDescent="0.25">
      <c r="A18" s="17">
        <v>15</v>
      </c>
      <c r="B18" s="26"/>
      <c r="C18" s="27"/>
      <c r="D18" s="5"/>
      <c r="E18" s="51"/>
      <c r="F18" s="82"/>
      <c r="G18" s="53"/>
      <c r="H18" s="83" t="str">
        <f t="shared" si="26"/>
        <v/>
      </c>
      <c r="I18" s="84" t="str">
        <f t="shared" si="27"/>
        <v/>
      </c>
      <c r="J18" s="84" t="str">
        <f t="shared" si="28"/>
        <v/>
      </c>
      <c r="K18" s="84" t="str">
        <f t="shared" si="16"/>
        <v/>
      </c>
      <c r="L18" s="84" t="str">
        <f t="shared" si="29"/>
        <v/>
      </c>
      <c r="M18" s="84" t="str">
        <f t="shared" si="30"/>
        <v/>
      </c>
      <c r="N18" s="84" t="str">
        <f t="shared" si="31"/>
        <v/>
      </c>
      <c r="O18" s="84" t="str">
        <f t="shared" si="17"/>
        <v/>
      </c>
      <c r="P18" s="84" t="str">
        <f t="shared" si="32"/>
        <v/>
      </c>
      <c r="Q18" s="84" t="str">
        <f t="shared" si="33"/>
        <v/>
      </c>
      <c r="R18" s="84" t="str">
        <f t="shared" si="18"/>
        <v/>
      </c>
      <c r="S18" s="84" t="str">
        <f t="shared" si="19"/>
        <v/>
      </c>
      <c r="T18" s="84" t="str">
        <f t="shared" si="20"/>
        <v/>
      </c>
      <c r="U18" s="84" t="str">
        <f t="shared" si="21"/>
        <v/>
      </c>
      <c r="V18" s="84" t="str">
        <f t="shared" si="22"/>
        <v/>
      </c>
      <c r="W18" s="84" t="str">
        <f t="shared" si="6"/>
        <v/>
      </c>
      <c r="X18" s="84" t="str">
        <f t="shared" si="23"/>
        <v/>
      </c>
      <c r="Y18" s="84" t="str">
        <f t="shared" si="24"/>
        <v/>
      </c>
      <c r="Z18" s="84" t="str">
        <f t="shared" si="34"/>
        <v/>
      </c>
      <c r="AA18" s="85" t="str">
        <f t="shared" si="35"/>
        <v/>
      </c>
      <c r="AB18" s="55" t="str">
        <f t="shared" si="36"/>
        <v/>
      </c>
      <c r="AC18" s="28" t="str">
        <f t="shared" si="37"/>
        <v/>
      </c>
      <c r="AD18" s="57" t="str">
        <f t="shared" si="38"/>
        <v/>
      </c>
      <c r="AE18" s="55" t="str">
        <f t="shared" si="39"/>
        <v/>
      </c>
      <c r="AF18" s="57" t="str">
        <f t="shared" si="40"/>
        <v/>
      </c>
      <c r="AG18" s="55" t="str">
        <f t="shared" si="41"/>
        <v/>
      </c>
      <c r="AH18" s="28"/>
      <c r="AI18" s="57"/>
      <c r="AJ18" s="58"/>
      <c r="AL18" s="100"/>
      <c r="AM18" s="22"/>
    </row>
    <row r="19" spans="1:39" ht="15.5" x14ac:dyDescent="0.25">
      <c r="A19" s="17">
        <v>16</v>
      </c>
      <c r="B19" s="26"/>
      <c r="C19" s="27"/>
      <c r="D19" s="5"/>
      <c r="E19" s="51"/>
      <c r="F19" s="82"/>
      <c r="G19" s="53"/>
      <c r="H19" s="83" t="str">
        <f t="shared" si="26"/>
        <v/>
      </c>
      <c r="I19" s="84" t="str">
        <f t="shared" si="27"/>
        <v/>
      </c>
      <c r="J19" s="84" t="str">
        <f t="shared" si="28"/>
        <v/>
      </c>
      <c r="K19" s="84" t="str">
        <f t="shared" si="16"/>
        <v/>
      </c>
      <c r="L19" s="84" t="str">
        <f t="shared" si="29"/>
        <v/>
      </c>
      <c r="M19" s="84" t="str">
        <f t="shared" si="30"/>
        <v/>
      </c>
      <c r="N19" s="84" t="str">
        <f t="shared" si="31"/>
        <v/>
      </c>
      <c r="O19" s="84" t="str">
        <f t="shared" si="17"/>
        <v/>
      </c>
      <c r="P19" s="84" t="str">
        <f t="shared" si="32"/>
        <v/>
      </c>
      <c r="Q19" s="84" t="str">
        <f t="shared" si="33"/>
        <v/>
      </c>
      <c r="R19" s="84" t="str">
        <f t="shared" si="18"/>
        <v/>
      </c>
      <c r="S19" s="84" t="str">
        <f t="shared" si="19"/>
        <v/>
      </c>
      <c r="T19" s="84" t="str">
        <f t="shared" si="20"/>
        <v/>
      </c>
      <c r="U19" s="84" t="str">
        <f t="shared" si="21"/>
        <v/>
      </c>
      <c r="V19" s="84" t="str">
        <f t="shared" si="22"/>
        <v/>
      </c>
      <c r="W19" s="84" t="str">
        <f t="shared" si="6"/>
        <v/>
      </c>
      <c r="X19" s="84" t="str">
        <f t="shared" si="23"/>
        <v/>
      </c>
      <c r="Y19" s="84" t="str">
        <f t="shared" si="24"/>
        <v/>
      </c>
      <c r="Z19" s="84" t="str">
        <f t="shared" si="34"/>
        <v/>
      </c>
      <c r="AA19" s="85" t="str">
        <f t="shared" si="35"/>
        <v/>
      </c>
      <c r="AB19" s="55" t="str">
        <f t="shared" si="36"/>
        <v/>
      </c>
      <c r="AC19" s="28" t="str">
        <f t="shared" si="37"/>
        <v/>
      </c>
      <c r="AD19" s="57" t="str">
        <f t="shared" si="38"/>
        <v/>
      </c>
      <c r="AE19" s="55" t="str">
        <f t="shared" si="39"/>
        <v/>
      </c>
      <c r="AF19" s="57" t="str">
        <f t="shared" si="40"/>
        <v/>
      </c>
      <c r="AG19" s="55" t="str">
        <f t="shared" si="41"/>
        <v/>
      </c>
      <c r="AH19" s="28"/>
      <c r="AI19" s="57"/>
      <c r="AJ19" s="58"/>
      <c r="AL19" s="100"/>
      <c r="AM19" s="22"/>
    </row>
    <row r="20" spans="1:39" ht="15.5" x14ac:dyDescent="0.25">
      <c r="A20" s="17">
        <v>17</v>
      </c>
      <c r="B20" s="26"/>
      <c r="C20" s="27"/>
      <c r="D20" s="5"/>
      <c r="E20" s="51"/>
      <c r="F20" s="82"/>
      <c r="G20" s="53"/>
      <c r="H20" s="83" t="str">
        <f t="shared" si="26"/>
        <v/>
      </c>
      <c r="I20" s="84" t="str">
        <f t="shared" si="27"/>
        <v/>
      </c>
      <c r="J20" s="84" t="str">
        <f t="shared" si="28"/>
        <v/>
      </c>
      <c r="K20" s="84" t="str">
        <f t="shared" si="16"/>
        <v/>
      </c>
      <c r="L20" s="84" t="str">
        <f t="shared" si="29"/>
        <v/>
      </c>
      <c r="M20" s="84" t="str">
        <f t="shared" si="30"/>
        <v/>
      </c>
      <c r="N20" s="84" t="str">
        <f t="shared" si="31"/>
        <v/>
      </c>
      <c r="O20" s="84" t="str">
        <f t="shared" si="17"/>
        <v/>
      </c>
      <c r="P20" s="84" t="str">
        <f t="shared" si="32"/>
        <v/>
      </c>
      <c r="Q20" s="84" t="str">
        <f t="shared" si="33"/>
        <v/>
      </c>
      <c r="R20" s="84" t="str">
        <f t="shared" si="18"/>
        <v/>
      </c>
      <c r="S20" s="84" t="str">
        <f t="shared" si="19"/>
        <v/>
      </c>
      <c r="T20" s="84" t="str">
        <f t="shared" si="20"/>
        <v/>
      </c>
      <c r="U20" s="84" t="str">
        <f t="shared" si="21"/>
        <v/>
      </c>
      <c r="V20" s="84" t="str">
        <f t="shared" si="22"/>
        <v/>
      </c>
      <c r="W20" s="84" t="str">
        <f t="shared" si="6"/>
        <v/>
      </c>
      <c r="X20" s="84" t="str">
        <f t="shared" si="23"/>
        <v/>
      </c>
      <c r="Y20" s="84" t="str">
        <f t="shared" si="24"/>
        <v/>
      </c>
      <c r="Z20" s="84" t="str">
        <f t="shared" si="34"/>
        <v/>
      </c>
      <c r="AA20" s="85" t="str">
        <f t="shared" si="35"/>
        <v/>
      </c>
      <c r="AB20" s="55" t="str">
        <f t="shared" si="36"/>
        <v/>
      </c>
      <c r="AC20" s="28" t="str">
        <f t="shared" si="37"/>
        <v/>
      </c>
      <c r="AD20" s="57" t="str">
        <f t="shared" si="38"/>
        <v/>
      </c>
      <c r="AE20" s="55" t="str">
        <f t="shared" si="39"/>
        <v/>
      </c>
      <c r="AF20" s="57" t="str">
        <f t="shared" si="40"/>
        <v/>
      </c>
      <c r="AG20" s="55" t="str">
        <f t="shared" si="41"/>
        <v/>
      </c>
      <c r="AH20" s="28"/>
      <c r="AI20" s="57"/>
      <c r="AJ20" s="58"/>
      <c r="AL20" s="100"/>
      <c r="AM20" s="22"/>
    </row>
    <row r="21" spans="1:39" ht="15.5" x14ac:dyDescent="0.25">
      <c r="A21" s="17">
        <v>18</v>
      </c>
      <c r="B21" s="26"/>
      <c r="C21" s="27"/>
      <c r="D21" s="5"/>
      <c r="E21" s="51"/>
      <c r="F21" s="82"/>
      <c r="G21" s="53"/>
      <c r="H21" s="83" t="str">
        <f t="shared" si="26"/>
        <v/>
      </c>
      <c r="I21" s="84" t="str">
        <f t="shared" si="27"/>
        <v/>
      </c>
      <c r="J21" s="84" t="str">
        <f t="shared" si="28"/>
        <v/>
      </c>
      <c r="K21" s="84" t="str">
        <f t="shared" si="16"/>
        <v/>
      </c>
      <c r="L21" s="84" t="str">
        <f t="shared" si="29"/>
        <v/>
      </c>
      <c r="M21" s="84" t="str">
        <f t="shared" si="30"/>
        <v/>
      </c>
      <c r="N21" s="84" t="str">
        <f t="shared" si="31"/>
        <v/>
      </c>
      <c r="O21" s="84" t="str">
        <f t="shared" si="17"/>
        <v/>
      </c>
      <c r="P21" s="84" t="str">
        <f t="shared" si="32"/>
        <v/>
      </c>
      <c r="Q21" s="84" t="str">
        <f t="shared" si="33"/>
        <v/>
      </c>
      <c r="R21" s="84" t="str">
        <f t="shared" si="18"/>
        <v/>
      </c>
      <c r="S21" s="84" t="str">
        <f t="shared" si="19"/>
        <v/>
      </c>
      <c r="T21" s="84" t="str">
        <f t="shared" si="20"/>
        <v/>
      </c>
      <c r="U21" s="84" t="str">
        <f t="shared" si="21"/>
        <v/>
      </c>
      <c r="V21" s="84" t="str">
        <f t="shared" si="22"/>
        <v/>
      </c>
      <c r="W21" s="84" t="str">
        <f t="shared" si="6"/>
        <v/>
      </c>
      <c r="X21" s="84" t="str">
        <f t="shared" si="23"/>
        <v/>
      </c>
      <c r="Y21" s="84" t="str">
        <f t="shared" si="24"/>
        <v/>
      </c>
      <c r="Z21" s="84" t="str">
        <f t="shared" si="34"/>
        <v/>
      </c>
      <c r="AA21" s="85" t="str">
        <f t="shared" si="35"/>
        <v/>
      </c>
      <c r="AB21" s="55" t="str">
        <f t="shared" si="36"/>
        <v/>
      </c>
      <c r="AC21" s="28" t="str">
        <f t="shared" si="37"/>
        <v/>
      </c>
      <c r="AD21" s="57" t="str">
        <f t="shared" si="38"/>
        <v/>
      </c>
      <c r="AE21" s="55" t="str">
        <f t="shared" si="39"/>
        <v/>
      </c>
      <c r="AF21" s="57" t="str">
        <f t="shared" si="40"/>
        <v/>
      </c>
      <c r="AG21" s="55" t="str">
        <f t="shared" si="41"/>
        <v/>
      </c>
      <c r="AH21" s="28"/>
      <c r="AI21" s="57"/>
      <c r="AJ21" s="58"/>
      <c r="AL21" s="100"/>
      <c r="AM21" s="22"/>
    </row>
    <row r="22" spans="1:39" ht="15.5" x14ac:dyDescent="0.25">
      <c r="A22" s="17">
        <v>19</v>
      </c>
      <c r="B22" s="26"/>
      <c r="C22" s="27"/>
      <c r="D22" s="5"/>
      <c r="E22" s="51"/>
      <c r="F22" s="82"/>
      <c r="G22" s="53"/>
      <c r="H22" s="83" t="str">
        <f t="shared" si="26"/>
        <v/>
      </c>
      <c r="I22" s="84" t="str">
        <f t="shared" si="27"/>
        <v/>
      </c>
      <c r="J22" s="84" t="str">
        <f t="shared" si="28"/>
        <v/>
      </c>
      <c r="K22" s="84" t="str">
        <f t="shared" si="16"/>
        <v/>
      </c>
      <c r="L22" s="84" t="str">
        <f t="shared" si="29"/>
        <v/>
      </c>
      <c r="M22" s="84" t="str">
        <f t="shared" si="30"/>
        <v/>
      </c>
      <c r="N22" s="84" t="str">
        <f t="shared" si="31"/>
        <v/>
      </c>
      <c r="O22" s="84" t="str">
        <f t="shared" si="17"/>
        <v/>
      </c>
      <c r="P22" s="84" t="str">
        <f t="shared" si="32"/>
        <v/>
      </c>
      <c r="Q22" s="84" t="str">
        <f t="shared" si="33"/>
        <v/>
      </c>
      <c r="R22" s="84" t="str">
        <f t="shared" si="18"/>
        <v/>
      </c>
      <c r="S22" s="84" t="str">
        <f t="shared" si="19"/>
        <v/>
      </c>
      <c r="T22" s="84" t="str">
        <f t="shared" si="20"/>
        <v/>
      </c>
      <c r="U22" s="84" t="str">
        <f t="shared" si="21"/>
        <v/>
      </c>
      <c r="V22" s="84" t="str">
        <f t="shared" si="22"/>
        <v/>
      </c>
      <c r="W22" s="84" t="str">
        <f t="shared" si="6"/>
        <v/>
      </c>
      <c r="X22" s="84" t="str">
        <f t="shared" si="23"/>
        <v/>
      </c>
      <c r="Y22" s="84" t="str">
        <f t="shared" si="24"/>
        <v/>
      </c>
      <c r="Z22" s="84" t="str">
        <f t="shared" si="34"/>
        <v/>
      </c>
      <c r="AA22" s="85" t="str">
        <f t="shared" si="35"/>
        <v/>
      </c>
      <c r="AB22" s="55" t="str">
        <f t="shared" si="36"/>
        <v/>
      </c>
      <c r="AC22" s="28" t="str">
        <f t="shared" si="37"/>
        <v/>
      </c>
      <c r="AD22" s="57" t="str">
        <f t="shared" si="38"/>
        <v/>
      </c>
      <c r="AE22" s="55" t="str">
        <f t="shared" si="39"/>
        <v/>
      </c>
      <c r="AF22" s="57" t="str">
        <f t="shared" si="40"/>
        <v/>
      </c>
      <c r="AG22" s="55" t="str">
        <f t="shared" si="41"/>
        <v/>
      </c>
      <c r="AH22" s="28"/>
      <c r="AI22" s="57"/>
      <c r="AJ22" s="58"/>
      <c r="AL22" s="100"/>
      <c r="AM22" s="22"/>
    </row>
    <row r="23" spans="1:39" ht="15" customHeight="1" x14ac:dyDescent="0.25">
      <c r="A23" s="17">
        <v>20</v>
      </c>
      <c r="B23" s="26"/>
      <c r="C23" s="27"/>
      <c r="D23" s="2"/>
      <c r="E23" s="51"/>
      <c r="F23" s="82"/>
      <c r="G23" s="53"/>
      <c r="H23" s="83" t="str">
        <f t="shared" si="26"/>
        <v/>
      </c>
      <c r="I23" s="84" t="str">
        <f t="shared" si="27"/>
        <v/>
      </c>
      <c r="J23" s="84" t="str">
        <f t="shared" si="28"/>
        <v/>
      </c>
      <c r="K23" s="84" t="str">
        <f t="shared" si="16"/>
        <v/>
      </c>
      <c r="L23" s="84" t="str">
        <f t="shared" si="29"/>
        <v/>
      </c>
      <c r="M23" s="84" t="str">
        <f t="shared" si="30"/>
        <v/>
      </c>
      <c r="N23" s="84" t="str">
        <f t="shared" si="31"/>
        <v/>
      </c>
      <c r="O23" s="84" t="str">
        <f t="shared" si="17"/>
        <v/>
      </c>
      <c r="P23" s="84" t="str">
        <f t="shared" si="32"/>
        <v/>
      </c>
      <c r="Q23" s="84" t="str">
        <f t="shared" si="33"/>
        <v/>
      </c>
      <c r="R23" s="84" t="str">
        <f t="shared" si="18"/>
        <v/>
      </c>
      <c r="S23" s="84" t="str">
        <f t="shared" si="19"/>
        <v/>
      </c>
      <c r="T23" s="84" t="str">
        <f t="shared" si="20"/>
        <v/>
      </c>
      <c r="U23" s="84" t="str">
        <f t="shared" si="21"/>
        <v/>
      </c>
      <c r="V23" s="84" t="str">
        <f t="shared" si="22"/>
        <v/>
      </c>
      <c r="W23" s="84" t="str">
        <f t="shared" si="6"/>
        <v/>
      </c>
      <c r="X23" s="84" t="str">
        <f t="shared" si="23"/>
        <v/>
      </c>
      <c r="Y23" s="84" t="str">
        <f t="shared" si="24"/>
        <v/>
      </c>
      <c r="Z23" s="84" t="str">
        <f t="shared" si="34"/>
        <v/>
      </c>
      <c r="AA23" s="85" t="str">
        <f t="shared" si="35"/>
        <v/>
      </c>
      <c r="AB23" s="55" t="str">
        <f t="shared" si="36"/>
        <v/>
      </c>
      <c r="AC23" s="28" t="str">
        <f t="shared" si="37"/>
        <v/>
      </c>
      <c r="AD23" s="57" t="str">
        <f t="shared" si="38"/>
        <v/>
      </c>
      <c r="AE23" s="55" t="str">
        <f t="shared" si="39"/>
        <v/>
      </c>
      <c r="AF23" s="57" t="str">
        <f t="shared" si="40"/>
        <v/>
      </c>
      <c r="AG23" s="55" t="str">
        <f t="shared" si="41"/>
        <v/>
      </c>
      <c r="AH23" s="28"/>
      <c r="AI23" s="57"/>
      <c r="AJ23" s="58"/>
      <c r="AL23" s="100"/>
      <c r="AM23" s="22"/>
    </row>
    <row r="24" spans="1:39" ht="15" customHeight="1" x14ac:dyDescent="0.3">
      <c r="A24" s="18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6"/>
      <c r="AH24" s="6"/>
      <c r="AI24" s="16"/>
      <c r="AJ24" s="19"/>
      <c r="AL24" s="100"/>
      <c r="AM24" s="22"/>
    </row>
    <row r="25" spans="1:39" x14ac:dyDescent="0.25">
      <c r="A25" s="29">
        <v>5</v>
      </c>
      <c r="B25" s="6" t="s">
        <v>37</v>
      </c>
      <c r="C25" s="6">
        <v>2</v>
      </c>
      <c r="D25" s="6" t="s">
        <v>40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9"/>
      <c r="AG25" s="6"/>
      <c r="AH25" s="6"/>
      <c r="AI25" s="6"/>
      <c r="AJ25" s="19"/>
    </row>
    <row r="26" spans="1:39" ht="13" thickBot="1" x14ac:dyDescent="0.3">
      <c r="A26" s="20">
        <v>4</v>
      </c>
      <c r="B26" s="6" t="s">
        <v>38</v>
      </c>
      <c r="C26" s="6">
        <v>1</v>
      </c>
      <c r="D26" s="6" t="s">
        <v>41</v>
      </c>
      <c r="E26" s="6"/>
      <c r="F26" s="6"/>
      <c r="G26" s="6"/>
      <c r="H26" s="6"/>
      <c r="I26" s="10"/>
      <c r="J26" s="10"/>
      <c r="K26" s="10"/>
      <c r="L26" s="10"/>
      <c r="M26" s="10"/>
      <c r="N26" s="10"/>
      <c r="O26" s="10"/>
      <c r="P26" s="6"/>
      <c r="Q26" s="6"/>
      <c r="R26" s="6"/>
      <c r="S26" s="10"/>
      <c r="T26" s="10"/>
      <c r="U26" s="10"/>
      <c r="V26" s="10"/>
      <c r="W26" s="10"/>
      <c r="X26" s="10"/>
      <c r="Y26" s="10"/>
      <c r="Z26" s="6"/>
      <c r="AA26" s="6"/>
      <c r="AB26" s="6"/>
      <c r="AC26" s="10"/>
      <c r="AD26" s="10"/>
      <c r="AE26" s="10"/>
      <c r="AF26" s="11"/>
      <c r="AG26" s="10"/>
      <c r="AH26" s="10"/>
      <c r="AI26" s="10"/>
      <c r="AJ26" s="19"/>
    </row>
    <row r="27" spans="1:39" ht="13" thickBot="1" x14ac:dyDescent="0.3">
      <c r="A27" s="30">
        <v>3</v>
      </c>
      <c r="B27" s="10" t="s">
        <v>39</v>
      </c>
      <c r="C27" s="10"/>
      <c r="D27" s="10"/>
      <c r="E27" s="10"/>
      <c r="F27" s="10" t="s">
        <v>27</v>
      </c>
      <c r="G27" s="10"/>
      <c r="H27" s="10"/>
      <c r="I27" s="10"/>
      <c r="J27" s="10"/>
      <c r="K27" s="10" t="s">
        <v>28</v>
      </c>
      <c r="L27" s="10"/>
      <c r="M27" s="10"/>
      <c r="N27" s="10"/>
      <c r="O27" s="10"/>
      <c r="P27" s="10"/>
      <c r="Q27" s="10"/>
      <c r="R27" s="10"/>
      <c r="S27" s="10"/>
      <c r="T27" s="10"/>
      <c r="U27" s="10" t="s">
        <v>29</v>
      </c>
      <c r="V27" s="10"/>
      <c r="W27" s="10"/>
      <c r="X27" s="10"/>
      <c r="Y27" s="10"/>
      <c r="Z27" s="10"/>
      <c r="AA27" s="10"/>
      <c r="AB27" s="10"/>
      <c r="AC27" s="10"/>
      <c r="AD27" s="10"/>
      <c r="AE27" s="10" t="s">
        <v>30</v>
      </c>
      <c r="AF27" s="11"/>
      <c r="AG27" s="10"/>
      <c r="AH27" s="10"/>
      <c r="AI27" s="10"/>
      <c r="AJ27" s="21"/>
    </row>
  </sheetData>
  <mergeCells count="35">
    <mergeCell ref="O2:O3"/>
    <mergeCell ref="H2:H3"/>
    <mergeCell ref="S2:S3"/>
    <mergeCell ref="W2:W3"/>
    <mergeCell ref="A1:AJ1"/>
    <mergeCell ref="A2:A3"/>
    <mergeCell ref="B2:C3"/>
    <mergeCell ref="D2:D3"/>
    <mergeCell ref="E2:E3"/>
    <mergeCell ref="F2:G2"/>
    <mergeCell ref="I2:I3"/>
    <mergeCell ref="J2:J3"/>
    <mergeCell ref="K2:K3"/>
    <mergeCell ref="L2:L3"/>
    <mergeCell ref="M2:M3"/>
    <mergeCell ref="N2:N3"/>
    <mergeCell ref="P2:P3"/>
    <mergeCell ref="U2:U3"/>
    <mergeCell ref="V2:V3"/>
    <mergeCell ref="X2:X3"/>
    <mergeCell ref="Q2:Q3"/>
    <mergeCell ref="R2:R3"/>
    <mergeCell ref="T2:T3"/>
    <mergeCell ref="Y2:Y3"/>
    <mergeCell ref="Z2:Z3"/>
    <mergeCell ref="AA2:AA3"/>
    <mergeCell ref="AB2:AB3"/>
    <mergeCell ref="AJ2:AJ3"/>
    <mergeCell ref="AH2:AH3"/>
    <mergeCell ref="AC2:AC3"/>
    <mergeCell ref="AI2:AI3"/>
    <mergeCell ref="AD2:AD3"/>
    <mergeCell ref="AE2:AE3"/>
    <mergeCell ref="AF2:AF3"/>
    <mergeCell ref="AG2:AG3"/>
  </mergeCells>
  <phoneticPr fontId="5" type="noConversion"/>
  <conditionalFormatting sqref="H4:AA23 AL11:AL24">
    <cfRule type="cellIs" dxfId="6" priority="3" stopIfTrue="1" operator="equal">
      <formula>"X"</formula>
    </cfRule>
    <cfRule type="cellIs" dxfId="5" priority="4" stopIfTrue="1" operator="equal">
      <formula>1</formula>
    </cfRule>
  </conditionalFormatting>
  <conditionalFormatting sqref="AB4:AB23 AD4:AD23">
    <cfRule type="cellIs" dxfId="4" priority="5" stopIfTrue="1" operator="equal">
      <formula>"X"</formula>
    </cfRule>
    <cfRule type="cellIs" dxfId="3" priority="6" stopIfTrue="1" operator="equal">
      <formula>"ja"</formula>
    </cfRule>
  </conditionalFormatting>
  <conditionalFormatting sqref="AC4:AC23">
    <cfRule type="cellIs" dxfId="2" priority="7" stopIfTrue="1" operator="equal">
      <formula>"X"</formula>
    </cfRule>
    <cfRule type="cellIs" dxfId="1" priority="8" stopIfTrue="1" operator="equal">
      <formula>"LE"</formula>
    </cfRule>
    <cfRule type="cellIs" dxfId="0" priority="9" stopIfTrue="1" operator="equal">
      <formula>"LI"</formula>
    </cfRule>
  </conditionalFormatting>
  <dataValidations count="1">
    <dataValidation type="list" allowBlank="1" showInputMessage="1" showErrorMessage="1" sqref="G4:G23">
      <formula1>Auswahl</formula1>
    </dataValidation>
  </dataValidations>
  <pageMargins left="0.37" right="0.32" top="0.49" bottom="0.49" header="0.4921259845" footer="0.4921259845"/>
  <pageSetup paperSize="9" scale="95" orientation="landscape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7"/>
  <sheetViews>
    <sheetView workbookViewId="0">
      <selection activeCell="O5" sqref="O5"/>
    </sheetView>
  </sheetViews>
  <sheetFormatPr baseColWidth="10" defaultRowHeight="12.5" x14ac:dyDescent="0.25"/>
  <cols>
    <col min="1" max="1" width="3.26953125" customWidth="1"/>
    <col min="2" max="2" width="9.26953125" bestFit="1" customWidth="1"/>
    <col min="3" max="3" width="9.26953125" customWidth="1"/>
    <col min="4" max="4" width="18" bestFit="1" customWidth="1"/>
    <col min="5" max="5" width="10.1796875" bestFit="1" customWidth="1"/>
    <col min="6" max="6" width="11.26953125" customWidth="1"/>
    <col min="7" max="7" width="5.81640625" customWidth="1"/>
    <col min="8" max="31" width="2.7265625" customWidth="1"/>
    <col min="32" max="32" width="2.7265625" style="12" customWidth="1"/>
    <col min="33" max="35" width="2.7265625" customWidth="1"/>
    <col min="36" max="36" width="4.7265625" customWidth="1"/>
    <col min="47" max="47" width="0" hidden="1" customWidth="1"/>
  </cols>
  <sheetData>
    <row r="1" spans="1:47" ht="13" x14ac:dyDescent="0.3">
      <c r="A1" s="115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47" ht="21" customHeight="1" x14ac:dyDescent="0.25">
      <c r="A2" s="117" t="s">
        <v>0</v>
      </c>
      <c r="B2" s="119" t="s">
        <v>1</v>
      </c>
      <c r="C2" s="119"/>
      <c r="D2" s="120" t="s">
        <v>2</v>
      </c>
      <c r="E2" s="112" t="s">
        <v>3</v>
      </c>
      <c r="F2" s="122" t="s">
        <v>75</v>
      </c>
      <c r="G2" s="123"/>
      <c r="H2" s="105" t="s">
        <v>4</v>
      </c>
      <c r="I2" s="101" t="s">
        <v>5</v>
      </c>
      <c r="J2" s="101" t="s">
        <v>6</v>
      </c>
      <c r="K2" s="101" t="s">
        <v>7</v>
      </c>
      <c r="L2" s="101" t="s">
        <v>8</v>
      </c>
      <c r="M2" s="101" t="s">
        <v>9</v>
      </c>
      <c r="N2" s="101" t="s">
        <v>10</v>
      </c>
      <c r="O2" s="101" t="s">
        <v>70</v>
      </c>
      <c r="P2" s="101" t="s">
        <v>11</v>
      </c>
      <c r="Q2" s="101" t="s">
        <v>12</v>
      </c>
      <c r="R2" s="101" t="s">
        <v>71</v>
      </c>
      <c r="S2" s="101" t="s">
        <v>72</v>
      </c>
      <c r="T2" s="101" t="s">
        <v>33</v>
      </c>
      <c r="U2" s="101" t="s">
        <v>13</v>
      </c>
      <c r="V2" s="101" t="s">
        <v>14</v>
      </c>
      <c r="W2" s="113" t="s">
        <v>34</v>
      </c>
      <c r="X2" s="101" t="s">
        <v>15</v>
      </c>
      <c r="Y2" s="101" t="s">
        <v>16</v>
      </c>
      <c r="Z2" s="101" t="s">
        <v>17</v>
      </c>
      <c r="AA2" s="103" t="s">
        <v>18</v>
      </c>
      <c r="AB2" s="105" t="s">
        <v>19</v>
      </c>
      <c r="AC2" s="101" t="s">
        <v>20</v>
      </c>
      <c r="AD2" s="103" t="s">
        <v>35</v>
      </c>
      <c r="AE2" s="105" t="s">
        <v>21</v>
      </c>
      <c r="AF2" s="111" t="s">
        <v>22</v>
      </c>
      <c r="AG2" s="105" t="s">
        <v>31</v>
      </c>
      <c r="AH2" s="101" t="s">
        <v>32</v>
      </c>
      <c r="AI2" s="109" t="s">
        <v>23</v>
      </c>
      <c r="AJ2" s="107" t="s">
        <v>24</v>
      </c>
    </row>
    <row r="3" spans="1:47" ht="128.25" customHeight="1" x14ac:dyDescent="0.25">
      <c r="A3" s="118"/>
      <c r="B3" s="119"/>
      <c r="C3" s="119"/>
      <c r="D3" s="121"/>
      <c r="E3" s="112"/>
      <c r="F3" s="46" t="s">
        <v>25</v>
      </c>
      <c r="G3" s="52" t="s">
        <v>26</v>
      </c>
      <c r="H3" s="106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14"/>
      <c r="X3" s="102"/>
      <c r="Y3" s="102"/>
      <c r="Z3" s="102"/>
      <c r="AA3" s="104"/>
      <c r="AB3" s="106"/>
      <c r="AC3" s="102"/>
      <c r="AD3" s="104"/>
      <c r="AE3" s="106"/>
      <c r="AF3" s="112"/>
      <c r="AG3" s="106"/>
      <c r="AH3" s="102"/>
      <c r="AI3" s="110"/>
      <c r="AJ3" s="108"/>
      <c r="AU3" t="s">
        <v>121</v>
      </c>
    </row>
    <row r="4" spans="1:47" ht="15" customHeight="1" x14ac:dyDescent="0.25">
      <c r="A4" s="17">
        <v>1</v>
      </c>
      <c r="B4" s="24" t="s">
        <v>95</v>
      </c>
      <c r="C4" s="25"/>
      <c r="D4" s="15"/>
      <c r="E4" s="48"/>
      <c r="F4" s="42"/>
      <c r="G4" s="67" t="s">
        <v>93</v>
      </c>
      <c r="H4" s="47"/>
      <c r="I4" s="23"/>
      <c r="J4" s="23"/>
      <c r="K4" s="69"/>
      <c r="L4" s="23"/>
      <c r="M4" s="69"/>
      <c r="N4" s="69"/>
      <c r="O4" s="69"/>
      <c r="P4" s="23"/>
      <c r="Q4" s="69"/>
      <c r="R4" s="23"/>
      <c r="S4" s="69"/>
      <c r="T4" s="69"/>
      <c r="U4" s="69"/>
      <c r="V4" s="69"/>
      <c r="W4" s="69"/>
      <c r="X4" s="23"/>
      <c r="Y4" s="69"/>
      <c r="Z4" s="69"/>
      <c r="AA4" s="70"/>
      <c r="AB4" s="71"/>
      <c r="AC4" s="72"/>
      <c r="AD4" s="73"/>
      <c r="AE4" s="77">
        <v>7</v>
      </c>
      <c r="AF4" s="78">
        <v>1</v>
      </c>
      <c r="AG4" s="77">
        <v>21</v>
      </c>
      <c r="AH4" s="28"/>
      <c r="AI4" s="76" t="s">
        <v>109</v>
      </c>
      <c r="AJ4" s="64" t="s">
        <v>88</v>
      </c>
      <c r="AU4" t="s">
        <v>111</v>
      </c>
    </row>
    <row r="5" spans="1:47" ht="15" customHeight="1" x14ac:dyDescent="0.25">
      <c r="A5" s="17">
        <v>2</v>
      </c>
      <c r="B5" s="26" t="s">
        <v>94</v>
      </c>
      <c r="C5" s="27"/>
      <c r="D5" s="1"/>
      <c r="E5" s="49"/>
      <c r="F5" s="43"/>
      <c r="G5" s="65" t="s">
        <v>88</v>
      </c>
      <c r="H5" s="47"/>
      <c r="I5" s="23"/>
      <c r="J5" s="23"/>
      <c r="K5" s="69"/>
      <c r="L5" s="23"/>
      <c r="M5" s="23"/>
      <c r="N5" s="23"/>
      <c r="O5" s="69"/>
      <c r="P5" s="23"/>
      <c r="Q5" s="69"/>
      <c r="R5" s="23"/>
      <c r="S5" s="69"/>
      <c r="T5" s="69"/>
      <c r="U5" s="69"/>
      <c r="V5" s="69"/>
      <c r="W5" s="69"/>
      <c r="X5" s="23"/>
      <c r="Y5" s="69"/>
      <c r="Z5" s="69"/>
      <c r="AA5" s="70"/>
      <c r="AB5" s="71"/>
      <c r="AC5" s="72"/>
      <c r="AD5" s="73"/>
      <c r="AE5" s="77">
        <v>9</v>
      </c>
      <c r="AF5" s="78">
        <v>1</v>
      </c>
      <c r="AG5" s="77">
        <v>27</v>
      </c>
      <c r="AH5" s="28"/>
      <c r="AI5" s="81" t="s">
        <v>109</v>
      </c>
      <c r="AJ5" s="64" t="s">
        <v>89</v>
      </c>
      <c r="AU5" t="s">
        <v>112</v>
      </c>
    </row>
    <row r="6" spans="1:47" ht="15" customHeight="1" x14ac:dyDescent="0.25">
      <c r="A6" s="17">
        <v>3</v>
      </c>
      <c r="B6" s="68" t="s">
        <v>96</v>
      </c>
      <c r="C6" s="27"/>
      <c r="D6" s="1"/>
      <c r="E6" s="49"/>
      <c r="F6" s="43"/>
      <c r="G6" s="65" t="s">
        <v>89</v>
      </c>
      <c r="H6" s="47"/>
      <c r="I6" s="23"/>
      <c r="J6" s="23"/>
      <c r="K6" s="69"/>
      <c r="L6" s="23"/>
      <c r="M6" s="23"/>
      <c r="N6" s="23"/>
      <c r="O6" s="69"/>
      <c r="P6" s="23"/>
      <c r="Q6" s="23"/>
      <c r="R6" s="23"/>
      <c r="S6" s="69"/>
      <c r="T6" s="69"/>
      <c r="U6" s="69"/>
      <c r="V6" s="69"/>
      <c r="W6" s="69"/>
      <c r="X6" s="23"/>
      <c r="Y6" s="69"/>
      <c r="Z6" s="23"/>
      <c r="AA6" s="70"/>
      <c r="AB6" s="71"/>
      <c r="AC6" s="72"/>
      <c r="AD6" s="73"/>
      <c r="AE6" s="77">
        <v>11</v>
      </c>
      <c r="AF6" s="78">
        <v>1</v>
      </c>
      <c r="AG6" s="77">
        <v>33</v>
      </c>
      <c r="AH6" s="28"/>
      <c r="AI6" s="81" t="s">
        <v>109</v>
      </c>
      <c r="AJ6" s="64" t="s">
        <v>78</v>
      </c>
      <c r="AU6" t="s">
        <v>113</v>
      </c>
    </row>
    <row r="7" spans="1:47" ht="15.75" customHeight="1" x14ac:dyDescent="0.25">
      <c r="A7" s="17">
        <v>4</v>
      </c>
      <c r="B7" s="26" t="s">
        <v>95</v>
      </c>
      <c r="C7" s="27"/>
      <c r="D7" s="13"/>
      <c r="E7" s="50"/>
      <c r="F7" s="44"/>
      <c r="G7" s="65" t="s">
        <v>78</v>
      </c>
      <c r="H7" s="47"/>
      <c r="I7" s="23"/>
      <c r="J7" s="23"/>
      <c r="K7" s="69"/>
      <c r="L7" s="23"/>
      <c r="M7" s="23"/>
      <c r="N7" s="23"/>
      <c r="O7" s="69"/>
      <c r="P7" s="23"/>
      <c r="Q7" s="23"/>
      <c r="R7" s="23"/>
      <c r="S7" s="69"/>
      <c r="T7" s="69"/>
      <c r="U7" s="69"/>
      <c r="V7" s="69"/>
      <c r="W7" s="23"/>
      <c r="X7" s="69"/>
      <c r="Y7" s="69"/>
      <c r="Z7" s="23"/>
      <c r="AA7" s="70"/>
      <c r="AB7" s="71"/>
      <c r="AC7" s="72"/>
      <c r="AD7" s="73"/>
      <c r="AE7" s="77">
        <v>10</v>
      </c>
      <c r="AF7" s="78">
        <v>1</v>
      </c>
      <c r="AG7" s="77">
        <v>30</v>
      </c>
      <c r="AH7" s="28"/>
      <c r="AI7" s="81" t="s">
        <v>109</v>
      </c>
      <c r="AJ7" s="64" t="s">
        <v>90</v>
      </c>
      <c r="AU7" t="s">
        <v>114</v>
      </c>
    </row>
    <row r="8" spans="1:47" ht="15.75" customHeight="1" x14ac:dyDescent="0.25">
      <c r="A8" s="17">
        <v>5</v>
      </c>
      <c r="B8" s="26" t="s">
        <v>94</v>
      </c>
      <c r="C8" s="27"/>
      <c r="D8" s="14"/>
      <c r="E8" s="49"/>
      <c r="F8" s="43"/>
      <c r="G8" s="65" t="s">
        <v>90</v>
      </c>
      <c r="H8" s="47"/>
      <c r="I8" s="23"/>
      <c r="J8" s="23"/>
      <c r="K8" s="69"/>
      <c r="L8" s="23"/>
      <c r="M8" s="23"/>
      <c r="N8" s="23"/>
      <c r="O8" s="69"/>
      <c r="P8" s="23"/>
      <c r="Q8" s="23"/>
      <c r="R8" s="23"/>
      <c r="S8" s="69"/>
      <c r="T8" s="69"/>
      <c r="U8" s="69"/>
      <c r="V8" s="69"/>
      <c r="W8" s="23"/>
      <c r="X8" s="23"/>
      <c r="Y8" s="69"/>
      <c r="Z8" s="23"/>
      <c r="AA8" s="70"/>
      <c r="AB8" s="71"/>
      <c r="AC8" s="72"/>
      <c r="AD8" s="73"/>
      <c r="AE8" s="77">
        <v>12</v>
      </c>
      <c r="AF8" s="78">
        <v>1</v>
      </c>
      <c r="AG8" s="77">
        <v>36</v>
      </c>
      <c r="AH8" s="28"/>
      <c r="AI8" s="81" t="s">
        <v>109</v>
      </c>
      <c r="AJ8" s="64" t="s">
        <v>91</v>
      </c>
      <c r="AU8" t="s">
        <v>115</v>
      </c>
    </row>
    <row r="9" spans="1:47" ht="15.75" customHeight="1" x14ac:dyDescent="0.25">
      <c r="A9" s="17">
        <v>6</v>
      </c>
      <c r="B9" s="68" t="s">
        <v>97</v>
      </c>
      <c r="C9" s="27"/>
      <c r="D9" s="1"/>
      <c r="E9" s="49"/>
      <c r="F9" s="43"/>
      <c r="G9" s="65" t="s">
        <v>91</v>
      </c>
      <c r="H9" s="47"/>
      <c r="I9" s="23"/>
      <c r="J9" s="23"/>
      <c r="K9" s="23"/>
      <c r="L9" s="23"/>
      <c r="M9" s="23"/>
      <c r="N9" s="23"/>
      <c r="O9" s="69"/>
      <c r="P9" s="23"/>
      <c r="Q9" s="23"/>
      <c r="R9" s="23"/>
      <c r="S9" s="69"/>
      <c r="T9" s="69"/>
      <c r="U9" s="23"/>
      <c r="V9" s="23"/>
      <c r="W9" s="23"/>
      <c r="X9" s="23"/>
      <c r="Y9" s="69"/>
      <c r="Z9" s="23"/>
      <c r="AA9" s="70"/>
      <c r="AB9" s="79" t="s">
        <v>106</v>
      </c>
      <c r="AC9" s="72"/>
      <c r="AD9" s="73"/>
      <c r="AE9" s="77">
        <v>15</v>
      </c>
      <c r="AF9" s="78">
        <v>1</v>
      </c>
      <c r="AG9" s="77">
        <v>45</v>
      </c>
      <c r="AH9" s="28"/>
      <c r="AI9" s="81" t="s">
        <v>109</v>
      </c>
      <c r="AJ9" s="64" t="s">
        <v>79</v>
      </c>
      <c r="AU9" t="s">
        <v>116</v>
      </c>
    </row>
    <row r="10" spans="1:47" ht="15.75" customHeight="1" x14ac:dyDescent="0.25">
      <c r="A10" s="17">
        <v>7</v>
      </c>
      <c r="B10" s="26" t="s">
        <v>95</v>
      </c>
      <c r="C10" s="27"/>
      <c r="D10" s="3"/>
      <c r="E10" s="49"/>
      <c r="F10" s="43"/>
      <c r="G10" s="65" t="s">
        <v>79</v>
      </c>
      <c r="H10" s="47"/>
      <c r="I10" s="23"/>
      <c r="J10" s="23"/>
      <c r="K10" s="23"/>
      <c r="L10" s="23"/>
      <c r="M10" s="23"/>
      <c r="N10" s="23"/>
      <c r="O10" s="69"/>
      <c r="P10" s="23"/>
      <c r="Q10" s="23"/>
      <c r="R10" s="23"/>
      <c r="S10" s="69"/>
      <c r="T10" s="23"/>
      <c r="U10" s="69"/>
      <c r="V10" s="69"/>
      <c r="W10" s="23"/>
      <c r="X10" s="23"/>
      <c r="Y10" s="69"/>
      <c r="Z10" s="23"/>
      <c r="AA10" s="70"/>
      <c r="AB10" s="79" t="s">
        <v>106</v>
      </c>
      <c r="AC10" s="72"/>
      <c r="AD10" s="73"/>
      <c r="AE10" s="77">
        <v>14</v>
      </c>
      <c r="AF10" s="78">
        <v>1</v>
      </c>
      <c r="AG10" s="77">
        <v>42</v>
      </c>
      <c r="AH10" s="28"/>
      <c r="AI10" s="81" t="s">
        <v>109</v>
      </c>
      <c r="AJ10" s="64" t="s">
        <v>92</v>
      </c>
      <c r="AU10" t="s">
        <v>117</v>
      </c>
    </row>
    <row r="11" spans="1:47" ht="15.75" customHeight="1" x14ac:dyDescent="0.25">
      <c r="A11" s="17">
        <v>8</v>
      </c>
      <c r="B11" s="68" t="s">
        <v>98</v>
      </c>
      <c r="C11" s="27"/>
      <c r="D11" s="3"/>
      <c r="E11" s="49"/>
      <c r="F11" s="43"/>
      <c r="G11" s="65" t="s">
        <v>92</v>
      </c>
      <c r="H11" s="4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69"/>
      <c r="T11" s="23"/>
      <c r="U11" s="23"/>
      <c r="V11" s="23"/>
      <c r="W11" s="23"/>
      <c r="X11" s="23"/>
      <c r="Y11" s="69"/>
      <c r="Z11" s="23"/>
      <c r="AA11" s="70"/>
      <c r="AB11" s="79" t="s">
        <v>106</v>
      </c>
      <c r="AC11" s="72"/>
      <c r="AD11" s="73"/>
      <c r="AE11" s="77">
        <v>17</v>
      </c>
      <c r="AF11" s="78">
        <v>1</v>
      </c>
      <c r="AG11" s="77">
        <v>51</v>
      </c>
      <c r="AH11" s="28"/>
      <c r="AI11" s="81" t="s">
        <v>109</v>
      </c>
      <c r="AJ11" s="64" t="s">
        <v>80</v>
      </c>
      <c r="AU11" t="s">
        <v>118</v>
      </c>
    </row>
    <row r="12" spans="1:47" ht="15.75" customHeight="1" x14ac:dyDescent="0.25">
      <c r="A12" s="17">
        <v>9</v>
      </c>
      <c r="B12" s="68" t="s">
        <v>99</v>
      </c>
      <c r="C12" s="27"/>
      <c r="D12" s="3"/>
      <c r="E12" s="49"/>
      <c r="F12" s="43"/>
      <c r="G12" s="65" t="s">
        <v>80</v>
      </c>
      <c r="H12" s="47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69"/>
      <c r="Z12" s="23"/>
      <c r="AA12" s="70"/>
      <c r="AB12" s="79" t="s">
        <v>106</v>
      </c>
      <c r="AC12" s="72"/>
      <c r="AD12" s="73"/>
      <c r="AE12" s="77">
        <v>18</v>
      </c>
      <c r="AF12" s="78">
        <v>2</v>
      </c>
      <c r="AG12" s="77">
        <v>54</v>
      </c>
      <c r="AH12" s="28"/>
      <c r="AI12" s="81" t="s">
        <v>109</v>
      </c>
      <c r="AJ12" s="64" t="s">
        <v>81</v>
      </c>
      <c r="AU12" t="s">
        <v>119</v>
      </c>
    </row>
    <row r="13" spans="1:47" ht="15.75" customHeight="1" x14ac:dyDescent="0.25">
      <c r="A13" s="17">
        <v>10</v>
      </c>
      <c r="B13" s="68" t="s">
        <v>100</v>
      </c>
      <c r="C13" s="27"/>
      <c r="D13" s="27"/>
      <c r="E13" s="49"/>
      <c r="F13" s="43"/>
      <c r="G13" s="65" t="s">
        <v>81</v>
      </c>
      <c r="H13" s="4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69"/>
      <c r="Z13" s="23"/>
      <c r="AA13" s="70"/>
      <c r="AB13" s="79" t="s">
        <v>106</v>
      </c>
      <c r="AC13" s="72"/>
      <c r="AD13" s="73"/>
      <c r="AE13" s="77">
        <v>18</v>
      </c>
      <c r="AF13" s="78">
        <v>2</v>
      </c>
      <c r="AG13" s="77">
        <v>54</v>
      </c>
      <c r="AH13" s="28"/>
      <c r="AI13" s="81" t="s">
        <v>109</v>
      </c>
      <c r="AJ13" s="64" t="s">
        <v>82</v>
      </c>
      <c r="AU13" t="s">
        <v>120</v>
      </c>
    </row>
    <row r="14" spans="1:47" ht="15.75" customHeight="1" x14ac:dyDescent="0.25">
      <c r="A14" s="17">
        <v>11</v>
      </c>
      <c r="B14" s="26"/>
      <c r="C14" s="27"/>
      <c r="D14" s="4"/>
      <c r="E14" s="51"/>
      <c r="F14" s="45"/>
      <c r="G14" s="66"/>
      <c r="H14" s="47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74"/>
      <c r="Z14" s="23"/>
      <c r="AA14" s="56"/>
      <c r="AB14" s="77"/>
      <c r="AC14" s="28"/>
      <c r="AD14" s="57"/>
      <c r="AE14" s="77"/>
      <c r="AF14" s="78"/>
      <c r="AG14" s="77"/>
      <c r="AH14" s="28"/>
      <c r="AI14" s="81"/>
      <c r="AJ14" s="64"/>
    </row>
    <row r="15" spans="1:47" ht="15.75" customHeight="1" x14ac:dyDescent="0.25">
      <c r="A15" s="17">
        <v>12</v>
      </c>
      <c r="B15" s="68" t="s">
        <v>102</v>
      </c>
      <c r="C15" s="27"/>
      <c r="D15" s="5"/>
      <c r="E15" s="51"/>
      <c r="F15" s="45"/>
      <c r="G15" s="65" t="s">
        <v>82</v>
      </c>
      <c r="H15" s="75"/>
      <c r="I15" s="6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9"/>
      <c r="Z15" s="23"/>
      <c r="AA15" s="70"/>
      <c r="AB15" s="77" t="s">
        <v>106</v>
      </c>
      <c r="AC15" s="80" t="s">
        <v>107</v>
      </c>
      <c r="AD15" s="78" t="s">
        <v>106</v>
      </c>
      <c r="AE15" s="77">
        <v>16</v>
      </c>
      <c r="AF15" s="78">
        <v>3</v>
      </c>
      <c r="AG15" s="77">
        <v>48</v>
      </c>
      <c r="AH15" s="28"/>
      <c r="AI15" s="81" t="s">
        <v>109</v>
      </c>
      <c r="AJ15" s="64" t="s">
        <v>83</v>
      </c>
    </row>
    <row r="16" spans="1:47" ht="15.75" customHeight="1" x14ac:dyDescent="0.25">
      <c r="A16" s="17">
        <v>13</v>
      </c>
      <c r="B16" s="68" t="s">
        <v>101</v>
      </c>
      <c r="C16" s="27"/>
      <c r="D16" s="4"/>
      <c r="E16" s="51"/>
      <c r="F16" s="45"/>
      <c r="G16" s="65" t="s">
        <v>83</v>
      </c>
      <c r="H16" s="75"/>
      <c r="I16" s="6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69"/>
      <c r="Z16" s="23"/>
      <c r="AA16" s="70"/>
      <c r="AB16" s="77" t="s">
        <v>106</v>
      </c>
      <c r="AC16" s="80" t="s">
        <v>107</v>
      </c>
      <c r="AD16" s="78" t="s">
        <v>106</v>
      </c>
      <c r="AE16" s="77">
        <v>16</v>
      </c>
      <c r="AF16" s="78">
        <v>3</v>
      </c>
      <c r="AG16" s="77">
        <v>48</v>
      </c>
      <c r="AH16" s="28"/>
      <c r="AI16" s="81" t="s">
        <v>109</v>
      </c>
      <c r="AJ16" s="64" t="s">
        <v>84</v>
      </c>
    </row>
    <row r="17" spans="1:36" ht="15.75" customHeight="1" x14ac:dyDescent="0.25">
      <c r="A17" s="17">
        <v>14</v>
      </c>
      <c r="B17" s="68" t="s">
        <v>103</v>
      </c>
      <c r="C17" s="27"/>
      <c r="D17" s="4"/>
      <c r="E17" s="51"/>
      <c r="F17" s="45"/>
      <c r="G17" s="65" t="s">
        <v>84</v>
      </c>
      <c r="H17" s="75"/>
      <c r="I17" s="69"/>
      <c r="J17" s="23"/>
      <c r="K17" s="23"/>
      <c r="L17" s="23"/>
      <c r="M17" s="23"/>
      <c r="N17" s="23"/>
      <c r="O17" s="69"/>
      <c r="P17" s="23"/>
      <c r="Q17" s="23"/>
      <c r="R17" s="23"/>
      <c r="S17" s="23"/>
      <c r="T17" s="23"/>
      <c r="U17" s="23"/>
      <c r="V17" s="23"/>
      <c r="W17" s="23"/>
      <c r="X17" s="23"/>
      <c r="Y17" s="69"/>
      <c r="Z17" s="23"/>
      <c r="AA17" s="70"/>
      <c r="AB17" s="77" t="s">
        <v>106</v>
      </c>
      <c r="AC17" s="80" t="s">
        <v>107</v>
      </c>
      <c r="AD17" s="78" t="s">
        <v>106</v>
      </c>
      <c r="AE17" s="77">
        <v>15</v>
      </c>
      <c r="AF17" s="78">
        <v>3</v>
      </c>
      <c r="AG17" s="77">
        <v>45</v>
      </c>
      <c r="AH17" s="28"/>
      <c r="AI17" s="81" t="s">
        <v>109</v>
      </c>
      <c r="AJ17" s="64" t="s">
        <v>85</v>
      </c>
    </row>
    <row r="18" spans="1:36" ht="15.75" customHeight="1" x14ac:dyDescent="0.25">
      <c r="A18" s="17">
        <v>15</v>
      </c>
      <c r="B18" s="68" t="s">
        <v>104</v>
      </c>
      <c r="C18" s="27"/>
      <c r="D18" s="5"/>
      <c r="E18" s="51"/>
      <c r="F18" s="45"/>
      <c r="G18" s="65" t="s">
        <v>85</v>
      </c>
      <c r="H18" s="75"/>
      <c r="I18" s="69"/>
      <c r="J18" s="23"/>
      <c r="K18" s="69"/>
      <c r="L18" s="69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69"/>
      <c r="Y18" s="23"/>
      <c r="Z18" s="23"/>
      <c r="AA18" s="70"/>
      <c r="AB18" s="77" t="s">
        <v>106</v>
      </c>
      <c r="AC18" s="80" t="s">
        <v>108</v>
      </c>
      <c r="AD18" s="78" t="s">
        <v>106</v>
      </c>
      <c r="AE18" s="77">
        <v>14</v>
      </c>
      <c r="AF18" s="78">
        <v>3</v>
      </c>
      <c r="AG18" s="77">
        <v>42</v>
      </c>
      <c r="AH18" s="28"/>
      <c r="AI18" s="81" t="s">
        <v>109</v>
      </c>
      <c r="AJ18" s="64" t="s">
        <v>86</v>
      </c>
    </row>
    <row r="19" spans="1:36" ht="15.75" customHeight="1" x14ac:dyDescent="0.25">
      <c r="A19" s="17">
        <v>16</v>
      </c>
      <c r="B19" s="68" t="s">
        <v>105</v>
      </c>
      <c r="C19" s="27"/>
      <c r="D19" s="5"/>
      <c r="E19" s="51"/>
      <c r="F19" s="45"/>
      <c r="G19" s="65" t="s">
        <v>86</v>
      </c>
      <c r="H19" s="75"/>
      <c r="I19" s="69"/>
      <c r="J19" s="23"/>
      <c r="K19" s="6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69"/>
      <c r="Y19" s="23"/>
      <c r="Z19" s="23"/>
      <c r="AA19" s="70"/>
      <c r="AB19" s="77" t="s">
        <v>106</v>
      </c>
      <c r="AC19" s="80" t="s">
        <v>108</v>
      </c>
      <c r="AD19" s="78" t="s">
        <v>106</v>
      </c>
      <c r="AE19" s="77">
        <v>15</v>
      </c>
      <c r="AF19" s="78">
        <v>3</v>
      </c>
      <c r="AG19" s="77">
        <v>45</v>
      </c>
      <c r="AH19" s="28"/>
      <c r="AI19" s="81" t="s">
        <v>109</v>
      </c>
      <c r="AJ19" s="58" t="s">
        <v>87</v>
      </c>
    </row>
    <row r="20" spans="1:36" ht="15.5" x14ac:dyDescent="0.25">
      <c r="A20" s="17">
        <v>17</v>
      </c>
      <c r="B20" s="26"/>
      <c r="C20" s="27"/>
      <c r="D20" s="5"/>
      <c r="E20" s="51"/>
      <c r="F20" s="45"/>
      <c r="G20" s="54"/>
      <c r="H20" s="4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56"/>
      <c r="AB20" s="55"/>
      <c r="AC20" s="28"/>
      <c r="AD20" s="57"/>
      <c r="AE20" s="55"/>
      <c r="AF20" s="57"/>
      <c r="AG20" s="55"/>
      <c r="AH20" s="28"/>
      <c r="AI20" s="57"/>
      <c r="AJ20" s="58"/>
    </row>
    <row r="21" spans="1:36" ht="15.5" x14ac:dyDescent="0.25">
      <c r="A21" s="17">
        <v>18</v>
      </c>
      <c r="B21" s="26"/>
      <c r="C21" s="27"/>
      <c r="D21" s="5"/>
      <c r="E21" s="51"/>
      <c r="F21" s="45"/>
      <c r="G21" s="54"/>
      <c r="H21" s="47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56"/>
      <c r="AB21" s="55"/>
      <c r="AC21" s="28"/>
      <c r="AD21" s="57"/>
      <c r="AE21" s="55"/>
      <c r="AF21" s="57"/>
      <c r="AG21" s="55"/>
      <c r="AH21" s="28"/>
      <c r="AI21" s="57"/>
      <c r="AJ21" s="58"/>
    </row>
    <row r="22" spans="1:36" ht="15.5" x14ac:dyDescent="0.25">
      <c r="A22" s="17">
        <v>19</v>
      </c>
      <c r="B22" s="26"/>
      <c r="C22" s="27"/>
      <c r="D22" s="5"/>
      <c r="E22" s="51"/>
      <c r="F22" s="45"/>
      <c r="G22" s="54"/>
      <c r="H22" s="47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56"/>
      <c r="AB22" s="55"/>
      <c r="AC22" s="28"/>
      <c r="AD22" s="57"/>
      <c r="AE22" s="55"/>
      <c r="AF22" s="57"/>
      <c r="AG22" s="55"/>
      <c r="AH22" s="28"/>
      <c r="AI22" s="57"/>
      <c r="AJ22" s="58"/>
    </row>
    <row r="23" spans="1:36" ht="15" customHeight="1" x14ac:dyDescent="0.25">
      <c r="A23" s="17">
        <v>20</v>
      </c>
      <c r="B23" s="26"/>
      <c r="C23" s="27"/>
      <c r="D23" s="2"/>
      <c r="E23" s="51"/>
      <c r="F23" s="45"/>
      <c r="G23" s="54"/>
      <c r="H23" s="47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56"/>
      <c r="AB23" s="55"/>
      <c r="AC23" s="28"/>
      <c r="AD23" s="57"/>
      <c r="AE23" s="55"/>
      <c r="AF23" s="57"/>
      <c r="AG23" s="55"/>
      <c r="AH23" s="28"/>
      <c r="AI23" s="57"/>
      <c r="AJ23" s="58"/>
    </row>
    <row r="24" spans="1:36" ht="15" customHeight="1" x14ac:dyDescent="0.3">
      <c r="A24" s="18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6"/>
      <c r="AH24" s="6"/>
      <c r="AI24" s="16"/>
      <c r="AJ24" s="19"/>
    </row>
    <row r="25" spans="1:36" x14ac:dyDescent="0.25">
      <c r="A25" s="29">
        <v>5</v>
      </c>
      <c r="B25" s="6" t="s">
        <v>37</v>
      </c>
      <c r="C25" s="6">
        <v>2</v>
      </c>
      <c r="D25" s="6" t="s">
        <v>40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9"/>
      <c r="AG25" s="6"/>
      <c r="AH25" s="6"/>
      <c r="AI25" s="6"/>
      <c r="AJ25" s="19"/>
    </row>
    <row r="26" spans="1:36" ht="13" thickBot="1" x14ac:dyDescent="0.3">
      <c r="A26" s="20">
        <v>4</v>
      </c>
      <c r="B26" s="6" t="s">
        <v>38</v>
      </c>
      <c r="C26" s="6">
        <v>1</v>
      </c>
      <c r="D26" s="6" t="s">
        <v>41</v>
      </c>
      <c r="E26" s="6"/>
      <c r="F26" s="6"/>
      <c r="G26" s="6"/>
      <c r="H26" s="6"/>
      <c r="I26" s="10"/>
      <c r="J26" s="10"/>
      <c r="K26" s="10"/>
      <c r="L26" s="10"/>
      <c r="M26" s="10"/>
      <c r="N26" s="10"/>
      <c r="O26" s="10"/>
      <c r="P26" s="6"/>
      <c r="Q26" s="6"/>
      <c r="R26" s="6"/>
      <c r="S26" s="10"/>
      <c r="T26" s="10"/>
      <c r="U26" s="10"/>
      <c r="V26" s="10"/>
      <c r="W26" s="10"/>
      <c r="X26" s="10"/>
      <c r="Y26" s="10"/>
      <c r="Z26" s="6"/>
      <c r="AA26" s="6"/>
      <c r="AB26" s="6"/>
      <c r="AC26" s="10"/>
      <c r="AD26" s="10"/>
      <c r="AE26" s="10"/>
      <c r="AF26" s="11"/>
      <c r="AG26" s="10"/>
      <c r="AH26" s="10"/>
      <c r="AI26" s="10"/>
      <c r="AJ26" s="19"/>
    </row>
    <row r="27" spans="1:36" ht="13" thickBot="1" x14ac:dyDescent="0.3">
      <c r="A27" s="30">
        <v>3</v>
      </c>
      <c r="B27" s="10" t="s">
        <v>39</v>
      </c>
      <c r="C27" s="10"/>
      <c r="D27" s="10"/>
      <c r="E27" s="10"/>
      <c r="F27" s="10" t="s">
        <v>27</v>
      </c>
      <c r="G27" s="10"/>
      <c r="H27" s="10"/>
      <c r="I27" s="10"/>
      <c r="J27" s="10"/>
      <c r="K27" s="10" t="s">
        <v>28</v>
      </c>
      <c r="L27" s="10"/>
      <c r="M27" s="10"/>
      <c r="N27" s="10"/>
      <c r="O27" s="10"/>
      <c r="P27" s="10"/>
      <c r="Q27" s="10"/>
      <c r="R27" s="10"/>
      <c r="S27" s="10"/>
      <c r="T27" s="10"/>
      <c r="U27" s="10" t="s">
        <v>29</v>
      </c>
      <c r="V27" s="10"/>
      <c r="W27" s="10"/>
      <c r="X27" s="10"/>
      <c r="Y27" s="10"/>
      <c r="Z27" s="10"/>
      <c r="AA27" s="10"/>
      <c r="AB27" s="10"/>
      <c r="AC27" s="10"/>
      <c r="AD27" s="10"/>
      <c r="AE27" s="10" t="s">
        <v>30</v>
      </c>
      <c r="AF27" s="11"/>
      <c r="AG27" s="10"/>
      <c r="AH27" s="10"/>
      <c r="AI27" s="10"/>
      <c r="AJ27" s="21"/>
    </row>
  </sheetData>
  <mergeCells count="35">
    <mergeCell ref="AI2:AI3"/>
    <mergeCell ref="AD2:AD3"/>
    <mergeCell ref="T2:T3"/>
    <mergeCell ref="AE2:AE3"/>
    <mergeCell ref="AF2:AF3"/>
    <mergeCell ref="AG2:AG3"/>
    <mergeCell ref="AA2:AA3"/>
    <mergeCell ref="AB2:AB3"/>
    <mergeCell ref="V2:V3"/>
    <mergeCell ref="X2:X3"/>
    <mergeCell ref="W2:W3"/>
    <mergeCell ref="A1:AJ1"/>
    <mergeCell ref="A2:A3"/>
    <mergeCell ref="B2:C3"/>
    <mergeCell ref="D2:D3"/>
    <mergeCell ref="E2:E3"/>
    <mergeCell ref="F2:G2"/>
    <mergeCell ref="N2:N3"/>
    <mergeCell ref="O2:O3"/>
    <mergeCell ref="P2:P3"/>
    <mergeCell ref="Y2:Y3"/>
    <mergeCell ref="Z2:Z3"/>
    <mergeCell ref="L2:L3"/>
    <mergeCell ref="M2:M3"/>
    <mergeCell ref="AJ2:AJ3"/>
    <mergeCell ref="AH2:AH3"/>
    <mergeCell ref="AC2:AC3"/>
    <mergeCell ref="I2:I3"/>
    <mergeCell ref="U2:U3"/>
    <mergeCell ref="J2:J3"/>
    <mergeCell ref="K2:K3"/>
    <mergeCell ref="H2:H3"/>
    <mergeCell ref="S2:S3"/>
    <mergeCell ref="Q2:Q3"/>
    <mergeCell ref="R2:R3"/>
  </mergeCells>
  <phoneticPr fontId="5" type="noConversion"/>
  <pageMargins left="0.37" right="0.32" top="0.49" bottom="0.49" header="0.4921259845" footer="0.4921259845"/>
  <pageSetup paperSize="9" scale="97" orientation="landscape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Liste</vt:lpstr>
      <vt:lpstr>Übersicht</vt:lpstr>
      <vt:lpstr>_6.0Kyu</vt:lpstr>
      <vt:lpstr>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Mitschke</dc:creator>
  <cp:lastModifiedBy>Blau</cp:lastModifiedBy>
  <cp:lastPrinted>2008-12-10T16:59:47Z</cp:lastPrinted>
  <dcterms:created xsi:type="dcterms:W3CDTF">2006-12-06T15:50:01Z</dcterms:created>
  <dcterms:modified xsi:type="dcterms:W3CDTF">2023-01-29T15:53:14Z</dcterms:modified>
</cp:coreProperties>
</file>